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2\1 квартал\"/>
    </mc:Choice>
  </mc:AlternateContent>
  <bookViews>
    <workbookView xWindow="0" yWindow="0" windowWidth="25200" windowHeight="10785" activeTab="2"/>
  </bookViews>
  <sheets>
    <sheet name="ф1,ф2" sheetId="1" r:id="rId1"/>
    <sheet name="ф3" sheetId="2" r:id="rId2"/>
    <sheet name="ф4" sheetId="3" r:id="rId3"/>
  </sheets>
  <externalReferences>
    <externalReference r:id="rId4"/>
  </externalReferences>
  <definedNames>
    <definedName name="_xlnm.Print_Area" localSheetId="0">'ф1,ф2'!$A$1:$C$80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G21" i="3"/>
  <c r="G13" i="3"/>
  <c r="F13" i="3"/>
  <c r="E13" i="3"/>
  <c r="D13" i="3"/>
  <c r="G19" i="3"/>
  <c r="D21" i="3"/>
  <c r="G20" i="3"/>
  <c r="G18" i="3"/>
  <c r="G17" i="3"/>
  <c r="E21" i="3"/>
  <c r="C13" i="3"/>
  <c r="B13" i="3"/>
  <c r="G11" i="3"/>
  <c r="G10" i="3"/>
  <c r="C43" i="2"/>
  <c r="B43" i="2"/>
  <c r="C39" i="2"/>
  <c r="B39" i="2"/>
  <c r="C30" i="2"/>
  <c r="C32" i="2" s="1"/>
  <c r="B30" i="2"/>
  <c r="B32" i="2" s="1"/>
  <c r="C75" i="1" l="1"/>
  <c r="B75" i="1"/>
  <c r="C71" i="1"/>
  <c r="B71" i="1"/>
  <c r="C65" i="1"/>
  <c r="B65" i="1"/>
  <c r="C59" i="1"/>
  <c r="C61" i="1" s="1"/>
  <c r="B59" i="1"/>
  <c r="B61" i="1" s="1"/>
  <c r="B77" i="1" s="1"/>
  <c r="B79" i="1" s="1"/>
  <c r="C77" i="1" l="1"/>
  <c r="C79" i="1" s="1"/>
  <c r="B41" i="1"/>
  <c r="C33" i="1"/>
  <c r="B33" i="1"/>
  <c r="C24" i="1"/>
  <c r="B24" i="1"/>
  <c r="B42" i="1" l="1"/>
  <c r="C38" i="1"/>
  <c r="C37" i="1"/>
  <c r="C41" i="1" l="1"/>
  <c r="C42" i="1" s="1"/>
</calcChain>
</file>

<file path=xl/sharedStrings.xml><?xml version="1.0" encoding="utf-8"?>
<sst xmlns="http://schemas.openxmlformats.org/spreadsheetml/2006/main" count="148" uniqueCount="124">
  <si>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</si>
  <si>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</si>
  <si>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</si>
  <si>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</si>
  <si>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</si>
  <si>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</si>
  <si>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</si>
  <si>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</si>
  <si>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</si>
  <si>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</si>
  <si>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Өзге де жиынтық табыс арқылы әділ құны бойынша бағаланатын қаржы активтері</t>
  </si>
  <si>
    <t>Мүмкін болатын шығындарды шегергендегі амортизацияланған құны бойынша есептелген борыштық бағалы қағаздар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</si>
  <si>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</si>
  <si>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</si>
  <si>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</si>
  <si>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</si>
  <si>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</si>
  <si>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</si>
  <si>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</si>
  <si>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</si>
  <si>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</si>
  <si>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«Репо» мəмілелері бойынша кредиторлық қарыз</t>
  </si>
  <si>
    <t>Клиенттердің ағымдық шоттары мен депозиттері</t>
  </si>
  <si>
    <t>Провизиялар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</si>
  <si>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</si>
  <si>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</si>
  <si>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</si>
  <si>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</si>
  <si>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</si>
  <si>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</si>
  <si>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</si>
  <si>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</si>
  <si>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</si>
  <si>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</si>
  <si>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</si>
  <si>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</si>
  <si>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</si>
  <si>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</si>
  <si>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</si>
  <si>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</si>
  <si>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</si>
  <si>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</si>
  <si>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</si>
  <si>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</si>
  <si>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</si>
  <si>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</si>
  <si>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</si>
  <si>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</si>
  <si>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</si>
  <si>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</si>
  <si>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</si>
  <si>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</si>
  <si>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</si>
  <si>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</si>
  <si>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</si>
  <si>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</si>
  <si>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</si>
  <si>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</si>
  <si>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Бөлінбеген пайда және өзге де резервтер</t>
  </si>
  <si>
    <t>Өзге де жиынтық табыс арқылыәділ құны бойынша бағаланатын қаржы активтерін қайта бағалауға арналған резервтер</t>
  </si>
  <si>
    <t>2022 ЖЫЛҒЫ 31 НАУРЫЗДАҒЫ ЖАҒДАЙЫ БОЙЫНША</t>
  </si>
  <si>
    <t>31 наурыз 2022</t>
  </si>
  <si>
    <t>31 желтоқсан 2021</t>
  </si>
  <si>
    <t>2022 ЖЫЛДЫҢ 31 НАУРЫЗЫНДА АЯҚТАЛҒАН КЕЗЕҢ ҮШІН</t>
  </si>
  <si>
    <t xml:space="preserve">2022 жылғы 31 наурызда </t>
  </si>
  <si>
    <t xml:space="preserve">2021 жылғы 31 наурызда </t>
  </si>
  <si>
    <t>АО «ALTYN BANK» (ДБ China Citic Bank Corporation Ltd)</t>
  </si>
  <si>
    <t>АҚША ҚАРАЖАТТАРЫНЫҢ ҚОЗҒАЛЫСЫ ТУРАЛЫ ЕСЕП (АУДИТТЕЛМЕГЕН)</t>
  </si>
  <si>
    <t>аяқталған кезең үшін</t>
  </si>
  <si>
    <t>Операциялық қызметтен ақша ағындары:</t>
  </si>
  <si>
    <t>Алынған пайыздық түсім</t>
  </si>
  <si>
    <t>Төленген пайыздық шығын</t>
  </si>
  <si>
    <t>Алынған комиссиялар</t>
  </si>
  <si>
    <t>Төленген комиссиялар</t>
  </si>
  <si>
    <t>Пайда немесе залал арқылы әділ құны бойынша бағаланатын қаржы құралдарымен операциялардан түсімдер / (төлемдер)</t>
  </si>
  <si>
    <t>Шетел валютасымен жасалған операциялардан түскен түсім</t>
  </si>
  <si>
    <t>Басқа кірістер</t>
  </si>
  <si>
    <t>Төленген басқа да жалпы және әкімшілік шығындар</t>
  </si>
  <si>
    <t>Қазақстан Республикасының Ұлттық Банкімен міндетті резервтік талаптардың таза төмендеуі ((ұлғаюы))</t>
  </si>
  <si>
    <t>Қайта сатып алу  (РЕПО) шарттары бойынша таза өсім / (төмендеу)</t>
  </si>
  <si>
    <t>Банктердегі және басқа қаржы институттарындағы шоттар мен салымдардағы таза (өсім) / азаю</t>
  </si>
  <si>
    <t>Клиенттерге берілген несиелердің таза төмендеуі / өсуі</t>
  </si>
  <si>
    <t>Борышкерлердің құжаттық есеп айырысуы бойынша таза төмендеуі / өсуі</t>
  </si>
  <si>
    <t>Басқа активтердің таза төмендеуі / өсуі</t>
  </si>
  <si>
    <t>Басқа банктердің шоттары мен депозиттеріндегі таза өсім / төмендеу</t>
  </si>
  <si>
    <t>Ағымдағы шоттардағы және клиенттердің депозиттеріндегі таза төмендеу / өсім</t>
  </si>
  <si>
    <t>Пайда немесе зиян арқылы әділ құны бойынша бағаланатын қаржылық активтермен операциялардың таза төмендеуі / өсуі</t>
  </si>
  <si>
    <t>Пайда немесе залал арқылы әділ құны бойынша қаржылық міндеттемелермен операциялардың таза төмендеуі / өсуі</t>
  </si>
  <si>
    <t>Басқа міндеттемелердің таза өсімі</t>
  </si>
  <si>
    <t>Табыс салығына дейінгі операциялық қызметтен түскен таза ақша ағындары</t>
  </si>
  <si>
    <t>Төленген табыс салығы</t>
  </si>
  <si>
    <t>Операциялық қызметтен түскен жалпы ақша қаражаттары</t>
  </si>
  <si>
    <t>Инвестициялық қызметтен ақша ағындары:</t>
  </si>
  <si>
    <t>Қаржылық активтерді басқа жиынтық кіріс арқылы әділ құны бойынша сату және өтеу</t>
  </si>
  <si>
    <t>Қаржылық активтерді басқа жиынтық кіріс арқылы әділ құны бойынша сатып алу</t>
  </si>
  <si>
    <t>Негізгі құралдарды сатып алу</t>
  </si>
  <si>
    <t>Материалдық емес активтерді сатып алу</t>
  </si>
  <si>
    <t>Амортизацияланған құны бойынша есепке алынған қаржылық активтерді сатып алу</t>
  </si>
  <si>
    <t>Инвестициялық қызметке жұмсалған таза ақша қаражаттары</t>
  </si>
  <si>
    <t>Қаржы қызметінен түсетін ақша қаражаттарының қозғалысы:</t>
  </si>
  <si>
    <t>Жалға алу міндеттемелерін өтеу</t>
  </si>
  <si>
    <t>Дивидендтер төлеу</t>
  </si>
  <si>
    <t>Қаржылық қызметте жұмсалған таза ақша қаражаттары</t>
  </si>
  <si>
    <t>Айырбастау бағамындаға өзгерістердің ақшалай қаражаттарға және оның баламасына әсері</t>
  </si>
  <si>
    <t>Ақша қаражаттары мен олардың баламаларының таза өзгерісі</t>
  </si>
  <si>
    <t>АҚШАЛАЙ ҚАРАЖАТ ПЕН ОНЫҢ БАЛАМАЛАРЫ, жыл басына</t>
  </si>
  <si>
    <t>АҚШАЛАЙ ҚАРАЖАТ ПЕН ОНЫҢ БАЛАМАЛАРЫ, кезеңнің аяғында</t>
  </si>
  <si>
    <t>капиталдағы өзгерістер туралы есеп (аудиттелмеген)</t>
  </si>
  <si>
    <t>Акционерік капитал</t>
  </si>
  <si>
    <t>Қаржы активтерін басқа жиынтық кіріс арқылы әділ құны бойынша қайта бағалау резерві</t>
  </si>
  <si>
    <t>Негізгі құралдарды қайта бағалау резерві</t>
  </si>
  <si>
    <t>Бөлінбеген пайда</t>
  </si>
  <si>
    <t>Капитал жиыны</t>
  </si>
  <si>
    <t>Кезеңдегі таза пайда</t>
  </si>
  <si>
    <t>Өзге де жиынтық пайда</t>
  </si>
  <si>
    <t>Төленген дивидендтер</t>
  </si>
  <si>
    <t xml:space="preserve">  </t>
  </si>
  <si>
    <t>Каржаубеков А.Ж.</t>
  </si>
  <si>
    <t xml:space="preserve">2022 ЖЫЛДЫҢ 31 НАУРЫЗЫНДА АЯҚТАЛҒАН МЕРЗІМГЕ </t>
  </si>
  <si>
    <t xml:space="preserve">31 наурыз 2022 г. </t>
  </si>
  <si>
    <t>31 желтоқсан 2021 ж.</t>
  </si>
  <si>
    <t xml:space="preserve">31 желтоқсан 2020 г. </t>
  </si>
  <si>
    <t xml:space="preserve">31 наурыз 2021 г. </t>
  </si>
  <si>
    <t>2022 жылғы 31 наурызда аяқталған кезеңдегі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</si>
</sst>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* #,##0.00_р_._-;\-* #,##0.00_р_._-;_-* &quot;-&quot;??_р_._-;_-@_-"/>
    <numFmt numFmtId="167" formatCode="_(* #,##0_);_(* \(#,##0\);_(* &quot;-&quot;_);_(@_)"/>
    <numFmt numFmtId="168" formatCode="_-* #,##0_р_._-;\-* #,##0_р_._-;_-* &quot;-&quot;??_р_.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21"/>
      <color rgb="FF202124"/>
      <name val="Inherit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Fill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16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/>
    <xf numFmtId="43" fontId="0" fillId="0" borderId="0" xfId="1" applyFont="1"/>
    <xf numFmtId="165" fontId="0" fillId="0" borderId="0" xfId="1" applyNumberFormat="1" applyFont="1"/>
    <xf numFmtId="43" fontId="9" fillId="0" borderId="0" xfId="1" applyFont="1"/>
    <xf numFmtId="0" fontId="0" fillId="0" borderId="0" xfId="0" applyFill="1"/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12" fillId="2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right" vertical="center" wrapText="1"/>
    </xf>
    <xf numFmtId="0" fontId="14" fillId="0" borderId="0" xfId="0" applyFont="1" applyFill="1"/>
    <xf numFmtId="0" fontId="8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horizontal="right" vertical="center" wrapText="1"/>
    </xf>
    <xf numFmtId="165" fontId="15" fillId="0" borderId="0" xfId="2" applyNumberFormat="1" applyFont="1" applyAlignment="1">
      <alignment horizontal="left" vertical="center" wrapText="1"/>
    </xf>
    <xf numFmtId="167" fontId="8" fillId="0" borderId="0" xfId="0" applyNumberFormat="1" applyFont="1" applyFill="1" applyAlignment="1">
      <alignment horizontal="right" vertical="center" wrapText="1"/>
    </xf>
    <xf numFmtId="167" fontId="16" fillId="0" borderId="0" xfId="0" applyNumberFormat="1" applyFont="1" applyFill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67" fontId="16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 wrapText="1"/>
    </xf>
    <xf numFmtId="167" fontId="14" fillId="0" borderId="0" xfId="0" applyNumberFormat="1" applyFont="1" applyFill="1" applyAlignment="1">
      <alignment horizontal="right" vertical="center" wrapText="1"/>
    </xf>
    <xf numFmtId="0" fontId="16" fillId="0" borderId="0" xfId="0" applyFont="1" applyFill="1" applyBorder="1" applyAlignment="1">
      <alignment vertical="center" wrapText="1"/>
    </xf>
    <xf numFmtId="167" fontId="8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" fontId="0" fillId="0" borderId="0" xfId="0" applyNumberFormat="1" applyFill="1"/>
    <xf numFmtId="0" fontId="15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15" fillId="0" borderId="0" xfId="0" applyFont="1"/>
    <xf numFmtId="0" fontId="1" fillId="0" borderId="0" xfId="0" applyFont="1"/>
    <xf numFmtId="0" fontId="4" fillId="0" borderId="0" xfId="0" applyFont="1" applyFill="1" applyAlignment="1">
      <alignment horizontal="justify" vertical="center" wrapText="1"/>
    </xf>
    <xf numFmtId="0" fontId="15" fillId="0" borderId="0" xfId="0" applyFont="1" applyAlignment="1">
      <alignment wrapText="1"/>
    </xf>
    <xf numFmtId="0" fontId="18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8" fontId="4" fillId="0" borderId="1" xfId="2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8" fontId="4" fillId="0" borderId="0" xfId="2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5" fillId="0" borderId="0" xfId="0" applyNumberFormat="1" applyFont="1" applyBorder="1" applyAlignment="1">
      <alignment vertical="center" wrapText="1"/>
    </xf>
    <xf numFmtId="165" fontId="15" fillId="0" borderId="0" xfId="2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9" fillId="0" borderId="0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68" fontId="15" fillId="0" borderId="0" xfId="2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68" fontId="15" fillId="0" borderId="1" xfId="2" applyNumberFormat="1" applyFont="1" applyFill="1" applyBorder="1" applyAlignment="1">
      <alignment vertical="center" wrapText="1"/>
    </xf>
    <xf numFmtId="165" fontId="4" fillId="0" borderId="1" xfId="2" applyNumberFormat="1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5" fontId="4" fillId="0" borderId="0" xfId="2" applyNumberFormat="1" applyFont="1" applyBorder="1" applyAlignment="1">
      <alignment vertical="center" wrapText="1"/>
    </xf>
    <xf numFmtId="164" fontId="0" fillId="0" borderId="0" xfId="0" applyNumberFormat="1"/>
    <xf numFmtId="0" fontId="20" fillId="0" borderId="1" xfId="3" applyFont="1" applyBorder="1" applyAlignment="1">
      <alignment wrapText="1"/>
    </xf>
    <xf numFmtId="168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 wrapText="1"/>
    </xf>
    <xf numFmtId="49" fontId="19" fillId="0" borderId="0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9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164" fontId="4" fillId="0" borderId="0" xfId="0" applyNumberFormat="1" applyFont="1" applyAlignment="1">
      <alignment vertical="center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4">
    <cellStyle name="Normal 2" xfId="3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1;&#1089;&#1091;&#1083;&#1091;/CITIC/&#1057;&#1077;&#1085;&#1090;&#1103;&#1073;&#1088;&#1100;%2019/&#1060;&#1040;&#1050;&#1058;/&#1057;&#1077;&#1085;&#1090;&#1103;&#1073;&#1088;&#1100;%20&#1060;&#1040;&#1050;&#1058;%20%20FS_3009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"/>
      <sheetName val="Rus"/>
      <sheetName val="Kaz"/>
      <sheetName val="ПСД"/>
      <sheetName val="CE"/>
      <sheetName val="5"/>
      <sheetName val="6"/>
      <sheetName val="8"/>
      <sheetName val="9"/>
      <sheetName val="10"/>
      <sheetName val="11"/>
      <sheetName val="12"/>
      <sheetName val="13"/>
      <sheetName val="22"/>
      <sheetName val="23"/>
      <sheetName val="24"/>
      <sheetName val="25"/>
      <sheetName val="27"/>
      <sheetName val="26"/>
      <sheetName val="28"/>
      <sheetName val="30"/>
      <sheetName val="31"/>
      <sheetName val="32"/>
      <sheetName val="FS"/>
      <sheetName val="700"/>
      <sheetName val="700H_310719"/>
      <sheetName val="700 31.12.17"/>
      <sheetName val="2018"/>
      <sheetName val="гарантии"/>
      <sheetName val="КПН"/>
      <sheetName val="MRT"/>
      <sheetName val="new codes"/>
    </sheetNames>
    <sheetDataSet>
      <sheetData sheetId="0">
        <row r="11">
          <cell r="B11">
            <v>116264167.95</v>
          </cell>
        </row>
        <row r="38">
          <cell r="C38">
            <v>7050000</v>
          </cell>
        </row>
        <row r="39">
          <cell r="C39">
            <v>220973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37" zoomScaleNormal="100" zoomScaleSheetLayoutView="115" workbookViewId="0">
      <selection activeCell="E79" sqref="E79"/>
    </sheetView>
  </sheetViews>
  <sheetFormatPr defaultRowHeight="15"/>
  <cols>
    <col min="1" max="1" width="50" customWidth="1"/>
    <col min="2" max="2" width="15" customWidth="1"/>
    <col min="3" max="3" width="15.42578125" customWidth="1"/>
    <col min="4" max="5" width="15" style="20" bestFit="1" customWidth="1"/>
    <col min="6" max="6" width="15" bestFit="1" customWidth="1"/>
    <col min="7" max="8" width="15" style="21" bestFit="1" customWidth="1"/>
    <col min="9" max="9" width="9.140625" style="21"/>
  </cols>
  <sheetData>
    <row r="1" spans="1:6">
      <c r="A1" s="1" t="s">
        <v>0</v>
      </c>
    </row>
    <row r="2" spans="1:6">
      <c r="A2" s="2"/>
    </row>
    <row r="3" spans="1:6">
      <c r="A3" s="3" t="s">
        <v>57</v>
      </c>
    </row>
    <row r="4" spans="1:6">
      <c r="A4" s="3" t="s">
        <v>60</v>
      </c>
    </row>
    <row r="5" spans="1:6">
      <c r="A5" s="4" t="s">
        <v>1</v>
      </c>
    </row>
    <row r="6" spans="1:6">
      <c r="A6" s="4" t="s">
        <v>2</v>
      </c>
    </row>
    <row r="7" spans="1:6" ht="8.25" customHeight="1"/>
    <row r="8" spans="1:6">
      <c r="B8" s="5" t="s">
        <v>61</v>
      </c>
      <c r="C8" s="5" t="s">
        <v>62</v>
      </c>
    </row>
    <row r="9" spans="1:6">
      <c r="A9" s="6"/>
      <c r="B9" s="5"/>
      <c r="C9" s="5"/>
    </row>
    <row r="10" spans="1:6">
      <c r="A10" s="7" t="s">
        <v>3</v>
      </c>
      <c r="B10" s="8"/>
      <c r="C10" s="8"/>
    </row>
    <row r="11" spans="1:6">
      <c r="A11" s="9" t="s">
        <v>4</v>
      </c>
      <c r="B11" s="10">
        <v>297184775.12</v>
      </c>
      <c r="C11" s="10">
        <v>97774235.170000002</v>
      </c>
      <c r="F11" s="20"/>
    </row>
    <row r="12" spans="1:6" ht="24">
      <c r="A12" s="9" t="s">
        <v>5</v>
      </c>
      <c r="B12" s="10">
        <v>14637841.880000001</v>
      </c>
      <c r="C12" s="10">
        <v>10934807.83</v>
      </c>
      <c r="F12" s="20"/>
    </row>
    <row r="13" spans="1:6">
      <c r="A13" s="9" t="s">
        <v>6</v>
      </c>
      <c r="B13" s="10">
        <v>5871302</v>
      </c>
      <c r="C13" s="10">
        <v>8256515</v>
      </c>
      <c r="F13" s="20"/>
    </row>
    <row r="14" spans="1:6" ht="24">
      <c r="A14" s="9" t="s">
        <v>7</v>
      </c>
      <c r="B14" s="10">
        <v>52824</v>
      </c>
      <c r="C14" s="10">
        <v>29046</v>
      </c>
      <c r="F14" s="20"/>
    </row>
    <row r="15" spans="1:6">
      <c r="A15" s="9" t="s">
        <v>8</v>
      </c>
      <c r="B15" s="10">
        <v>255488551</v>
      </c>
      <c r="C15" s="10">
        <v>253948951</v>
      </c>
      <c r="F15" s="20"/>
    </row>
    <row r="16" spans="1:6">
      <c r="A16" s="9" t="s">
        <v>9</v>
      </c>
      <c r="B16" s="10">
        <v>4856609</v>
      </c>
      <c r="C16" s="10">
        <v>2361376</v>
      </c>
      <c r="F16" s="20"/>
    </row>
    <row r="17" spans="1:6" ht="24">
      <c r="A17" s="9" t="s">
        <v>10</v>
      </c>
      <c r="B17" s="10">
        <v>58182943</v>
      </c>
      <c r="C17" s="10">
        <v>168505792</v>
      </c>
      <c r="F17" s="20"/>
    </row>
    <row r="18" spans="1:6" ht="24">
      <c r="A18" s="9" t="s">
        <v>11</v>
      </c>
      <c r="B18" s="10">
        <v>94361555</v>
      </c>
      <c r="C18" s="10">
        <v>89746616</v>
      </c>
      <c r="F18" s="20"/>
    </row>
    <row r="19" spans="1:6">
      <c r="A19" s="9" t="s">
        <v>12</v>
      </c>
      <c r="B19" s="10">
        <v>762536</v>
      </c>
      <c r="C19" s="10">
        <v>770055</v>
      </c>
      <c r="F19" s="20"/>
    </row>
    <row r="20" spans="1:6">
      <c r="A20" s="9" t="s">
        <v>13</v>
      </c>
      <c r="B20" s="10">
        <v>159059</v>
      </c>
      <c r="C20" s="10">
        <v>418325</v>
      </c>
      <c r="F20" s="20"/>
    </row>
    <row r="21" spans="1:6">
      <c r="A21" s="9" t="s">
        <v>14</v>
      </c>
      <c r="B21" s="10">
        <v>7532806</v>
      </c>
      <c r="C21" s="10">
        <v>7717476</v>
      </c>
      <c r="F21" s="20"/>
    </row>
    <row r="22" spans="1:6">
      <c r="A22" s="9" t="s">
        <v>15</v>
      </c>
      <c r="B22" s="10">
        <v>1591626</v>
      </c>
      <c r="C22" s="10">
        <v>1604101</v>
      </c>
      <c r="F22" s="20"/>
    </row>
    <row r="23" spans="1:6" ht="15.75" thickBot="1">
      <c r="A23" s="9" t="s">
        <v>16</v>
      </c>
      <c r="B23" s="12">
        <v>1897896</v>
      </c>
      <c r="C23" s="12">
        <v>1116533</v>
      </c>
      <c r="F23" s="20"/>
    </row>
    <row r="24" spans="1:6" ht="15.75" thickBot="1">
      <c r="A24" s="7" t="s">
        <v>17</v>
      </c>
      <c r="B24" s="13">
        <f>SUM(B11:B23)</f>
        <v>742580324</v>
      </c>
      <c r="C24" s="13">
        <f>SUM(C11:C23)</f>
        <v>643183829</v>
      </c>
      <c r="F24" s="20"/>
    </row>
    <row r="25" spans="1:6" ht="15.75" thickTop="1">
      <c r="A25" s="7"/>
      <c r="B25" s="10"/>
      <c r="C25" s="10"/>
    </row>
    <row r="26" spans="1:6">
      <c r="A26" s="7" t="s">
        <v>18</v>
      </c>
      <c r="B26" s="10"/>
      <c r="C26" s="10"/>
    </row>
    <row r="27" spans="1:6" ht="24">
      <c r="A27" s="9" t="s">
        <v>19</v>
      </c>
      <c r="B27" s="10">
        <v>40513</v>
      </c>
      <c r="C27" s="10">
        <v>23465</v>
      </c>
    </row>
    <row r="28" spans="1:6">
      <c r="A28" s="9" t="s">
        <v>20</v>
      </c>
      <c r="B28" s="10">
        <v>754782</v>
      </c>
      <c r="C28" s="10">
        <v>421102</v>
      </c>
    </row>
    <row r="29" spans="1:6">
      <c r="A29" s="9" t="s">
        <v>21</v>
      </c>
      <c r="B29" s="10">
        <v>23971876</v>
      </c>
      <c r="C29" s="10">
        <v>49313421</v>
      </c>
    </row>
    <row r="30" spans="1:6">
      <c r="A30" s="9" t="s">
        <v>22</v>
      </c>
      <c r="B30" s="10">
        <v>629735241</v>
      </c>
      <c r="C30" s="10">
        <v>508051935</v>
      </c>
    </row>
    <row r="31" spans="1:6">
      <c r="A31" s="9" t="s">
        <v>23</v>
      </c>
      <c r="B31" s="10">
        <v>569934</v>
      </c>
      <c r="C31" s="10">
        <v>424826</v>
      </c>
    </row>
    <row r="32" spans="1:6" ht="15.75" thickBot="1">
      <c r="A32" s="9" t="s">
        <v>24</v>
      </c>
      <c r="B32" s="12">
        <v>12324282</v>
      </c>
      <c r="C32" s="12">
        <v>10589876</v>
      </c>
    </row>
    <row r="33" spans="1:3" ht="15.75" thickBot="1">
      <c r="A33" s="7" t="s">
        <v>25</v>
      </c>
      <c r="B33" s="13">
        <f>SUM(B27:B32)</f>
        <v>667396628</v>
      </c>
      <c r="C33" s="13">
        <f>SUM(C27:C32)</f>
        <v>568824625</v>
      </c>
    </row>
    <row r="34" spans="1:3" ht="15.75" thickTop="1">
      <c r="A34" s="7"/>
      <c r="B34" s="10"/>
      <c r="C34" s="10"/>
    </row>
    <row r="35" spans="1:3">
      <c r="A35" s="7" t="s">
        <v>26</v>
      </c>
      <c r="B35" s="14"/>
      <c r="C35" s="14"/>
    </row>
    <row r="36" spans="1:3">
      <c r="A36" s="7" t="s">
        <v>27</v>
      </c>
      <c r="B36" s="10"/>
      <c r="C36" s="10"/>
    </row>
    <row r="37" spans="1:3">
      <c r="A37" s="9" t="s">
        <v>28</v>
      </c>
      <c r="B37" s="10">
        <v>7050000</v>
      </c>
      <c r="C37" s="10">
        <f>[1]Engl!C38</f>
        <v>7050000</v>
      </c>
    </row>
    <row r="38" spans="1:3">
      <c r="A38" s="9" t="s">
        <v>29</v>
      </c>
      <c r="B38" s="10">
        <v>220973</v>
      </c>
      <c r="C38" s="10">
        <f>[1]Engl!C39</f>
        <v>220973</v>
      </c>
    </row>
    <row r="39" spans="1:3" ht="24">
      <c r="A39" s="9" t="s">
        <v>59</v>
      </c>
      <c r="B39" s="10">
        <v>-5047124</v>
      </c>
      <c r="C39" s="10">
        <v>-906253</v>
      </c>
    </row>
    <row r="40" spans="1:3">
      <c r="A40" s="9" t="s">
        <v>58</v>
      </c>
      <c r="B40" s="10">
        <v>72959847</v>
      </c>
      <c r="C40" s="10">
        <v>67994484</v>
      </c>
    </row>
    <row r="41" spans="1:3" ht="15.75" thickBot="1">
      <c r="A41" s="7" t="s">
        <v>30</v>
      </c>
      <c r="B41" s="15">
        <f>SUM(B37:B40)</f>
        <v>75183696</v>
      </c>
      <c r="C41" s="15">
        <f>SUM(C37:C40)</f>
        <v>74359204</v>
      </c>
    </row>
    <row r="42" spans="1:3" ht="15.75" thickBot="1">
      <c r="A42" s="7" t="s">
        <v>31</v>
      </c>
      <c r="B42" s="13">
        <f>B33+B41</f>
        <v>742580324</v>
      </c>
      <c r="C42" s="13">
        <f>C33+C41</f>
        <v>643183829</v>
      </c>
    </row>
    <row r="43" spans="1:3" ht="15.75" thickTop="1">
      <c r="A43" s="7"/>
      <c r="B43" s="17"/>
      <c r="C43" s="17"/>
    </row>
    <row r="44" spans="1:3">
      <c r="A44" s="7" t="s">
        <v>53</v>
      </c>
      <c r="B44" s="17"/>
      <c r="C44" s="17" t="s">
        <v>54</v>
      </c>
    </row>
    <row r="45" spans="1:3">
      <c r="A45" s="7"/>
      <c r="B45" s="18"/>
      <c r="C45" s="18"/>
    </row>
    <row r="46" spans="1:3">
      <c r="A46" s="7" t="s">
        <v>55</v>
      </c>
      <c r="B46" s="17"/>
      <c r="C46" s="17" t="s">
        <v>56</v>
      </c>
    </row>
    <row r="47" spans="1:3">
      <c r="A47" s="7"/>
      <c r="B47" s="8"/>
      <c r="C47" s="8"/>
    </row>
    <row r="48" spans="1:3">
      <c r="A48" s="1" t="s">
        <v>0</v>
      </c>
      <c r="C48" s="8"/>
    </row>
    <row r="49" spans="1:9">
      <c r="A49" s="2"/>
      <c r="C49" s="8"/>
    </row>
    <row r="50" spans="1:9">
      <c r="A50" s="3" t="s">
        <v>32</v>
      </c>
      <c r="C50" s="8"/>
    </row>
    <row r="51" spans="1:9" ht="24">
      <c r="A51" s="16" t="s">
        <v>63</v>
      </c>
      <c r="C51" s="8"/>
    </row>
    <row r="52" spans="1:9">
      <c r="A52" s="4" t="s">
        <v>1</v>
      </c>
      <c r="C52" s="8"/>
    </row>
    <row r="53" spans="1:9">
      <c r="A53" s="4" t="s">
        <v>2</v>
      </c>
      <c r="B53" s="8"/>
      <c r="C53" s="8"/>
    </row>
    <row r="55" spans="1:9" ht="24">
      <c r="B55" s="5" t="s">
        <v>64</v>
      </c>
      <c r="C55" s="5" t="s">
        <v>65</v>
      </c>
      <c r="D55"/>
      <c r="E55" s="21"/>
      <c r="F55" s="21"/>
      <c r="H55"/>
      <c r="I55"/>
    </row>
    <row r="56" spans="1:9">
      <c r="A56" s="6"/>
      <c r="B56" s="5" t="s">
        <v>33</v>
      </c>
      <c r="C56" s="5" t="s">
        <v>33</v>
      </c>
      <c r="D56"/>
      <c r="E56" s="21"/>
      <c r="F56" s="21"/>
      <c r="H56"/>
      <c r="I56"/>
    </row>
    <row r="57" spans="1:9">
      <c r="A57" s="9" t="s">
        <v>34</v>
      </c>
      <c r="B57" s="10">
        <v>11683807</v>
      </c>
      <c r="C57" s="10">
        <v>11181165</v>
      </c>
      <c r="D57"/>
      <c r="E57" s="21"/>
      <c r="F57" s="21"/>
      <c r="H57"/>
      <c r="I57"/>
    </row>
    <row r="58" spans="1:9" ht="15.75" thickBot="1">
      <c r="A58" s="9" t="s">
        <v>35</v>
      </c>
      <c r="B58" s="12">
        <v>-4994238</v>
      </c>
      <c r="C58" s="12">
        <v>-4979943</v>
      </c>
      <c r="D58"/>
      <c r="E58" s="21"/>
      <c r="F58" s="21"/>
      <c r="H58"/>
      <c r="I58"/>
    </row>
    <row r="59" spans="1:9" ht="36">
      <c r="A59" s="7" t="s">
        <v>36</v>
      </c>
      <c r="B59" s="14">
        <f>B57+B58</f>
        <v>6689569</v>
      </c>
      <c r="C59" s="14">
        <f>C57+C58</f>
        <v>6201222</v>
      </c>
      <c r="D59"/>
      <c r="E59" s="21"/>
      <c r="F59" s="21"/>
      <c r="H59"/>
      <c r="I59"/>
    </row>
    <row r="60" spans="1:9" ht="24.75" thickBot="1">
      <c r="A60" s="9" t="s">
        <v>37</v>
      </c>
      <c r="B60" s="12">
        <v>-403890</v>
      </c>
      <c r="C60" s="12">
        <v>-923709</v>
      </c>
      <c r="D60"/>
      <c r="E60" s="21"/>
      <c r="F60" s="21"/>
      <c r="H60"/>
      <c r="I60"/>
    </row>
    <row r="61" spans="1:9" ht="15.75" thickBot="1">
      <c r="A61" s="7" t="s">
        <v>38</v>
      </c>
      <c r="B61" s="15">
        <f>B59+B60</f>
        <v>6285679</v>
      </c>
      <c r="C61" s="15">
        <f>C59+C60</f>
        <v>5277513</v>
      </c>
      <c r="D61"/>
      <c r="E61" s="21"/>
      <c r="F61" s="21"/>
      <c r="H61"/>
      <c r="I61"/>
    </row>
    <row r="62" spans="1:9">
      <c r="A62" s="9"/>
      <c r="B62" s="10"/>
      <c r="C62" s="10"/>
      <c r="D62"/>
      <c r="E62" s="21"/>
      <c r="F62" s="21"/>
      <c r="H62"/>
      <c r="I62"/>
    </row>
    <row r="63" spans="1:9">
      <c r="A63" s="9" t="s">
        <v>39</v>
      </c>
      <c r="B63" s="10">
        <v>711659</v>
      </c>
      <c r="C63" s="10">
        <v>564036</v>
      </c>
      <c r="D63"/>
      <c r="E63" s="21"/>
      <c r="F63" s="21"/>
      <c r="H63"/>
      <c r="I63"/>
    </row>
    <row r="64" spans="1:9" ht="15.75" thickBot="1">
      <c r="A64" s="9" t="s">
        <v>40</v>
      </c>
      <c r="B64" s="12">
        <v>-591717</v>
      </c>
      <c r="C64" s="12">
        <v>-466899</v>
      </c>
      <c r="D64"/>
      <c r="E64" s="21"/>
      <c r="F64" s="21"/>
      <c r="H64"/>
      <c r="I64"/>
    </row>
    <row r="65" spans="1:9" ht="15.75" thickBot="1">
      <c r="A65" s="7" t="s">
        <v>41</v>
      </c>
      <c r="B65" s="15">
        <f>B63+B64</f>
        <v>119942</v>
      </c>
      <c r="C65" s="15">
        <f t="shared" ref="C65" si="0">C63+C64</f>
        <v>97137</v>
      </c>
      <c r="D65"/>
      <c r="E65" s="21"/>
      <c r="F65" s="21"/>
      <c r="H65"/>
      <c r="I65"/>
    </row>
    <row r="66" spans="1:9">
      <c r="A66" s="9"/>
      <c r="B66" s="10"/>
      <c r="C66" s="10"/>
      <c r="D66"/>
      <c r="E66" s="21"/>
      <c r="F66" s="21"/>
      <c r="H66"/>
      <c r="I66"/>
    </row>
    <row r="67" spans="1:9" ht="36">
      <c r="A67" s="9" t="s">
        <v>42</v>
      </c>
      <c r="B67" s="10">
        <v>380487</v>
      </c>
      <c r="C67" s="10">
        <v>69925</v>
      </c>
      <c r="D67"/>
      <c r="E67" s="21"/>
      <c r="F67" s="21"/>
      <c r="H67"/>
      <c r="I67"/>
    </row>
    <row r="68" spans="1:9" ht="36">
      <c r="A68" s="9" t="s">
        <v>43</v>
      </c>
      <c r="B68" s="11">
        <v>2880</v>
      </c>
      <c r="C68" s="10">
        <v>113846</v>
      </c>
      <c r="D68"/>
      <c r="E68" s="21"/>
      <c r="F68" s="21"/>
      <c r="H68"/>
      <c r="I68"/>
    </row>
    <row r="69" spans="1:9">
      <c r="A69" s="9" t="s">
        <v>44</v>
      </c>
      <c r="B69" s="10">
        <v>1172547</v>
      </c>
      <c r="C69" s="10">
        <v>577944</v>
      </c>
      <c r="D69"/>
      <c r="E69" s="21"/>
      <c r="F69" s="21"/>
      <c r="H69"/>
      <c r="I69"/>
    </row>
    <row r="70" spans="1:9" ht="15.75" thickBot="1">
      <c r="A70" s="9" t="s">
        <v>45</v>
      </c>
      <c r="B70" s="12">
        <v>4277</v>
      </c>
      <c r="C70" s="12">
        <v>-526</v>
      </c>
      <c r="D70"/>
      <c r="E70" s="21"/>
      <c r="F70" s="21"/>
      <c r="H70"/>
      <c r="I70"/>
    </row>
    <row r="71" spans="1:9" ht="15.75" thickBot="1">
      <c r="A71" s="7" t="s">
        <v>46</v>
      </c>
      <c r="B71" s="15">
        <f>B67+B68+B69+B70</f>
        <v>1560191</v>
      </c>
      <c r="C71" s="15">
        <f>C67+C68+C69+C70</f>
        <v>761189</v>
      </c>
      <c r="D71"/>
      <c r="E71" s="21"/>
      <c r="F71" s="21"/>
      <c r="H71"/>
      <c r="I71"/>
    </row>
    <row r="72" spans="1:9">
      <c r="A72" s="7"/>
      <c r="B72" s="10"/>
      <c r="C72" s="10"/>
      <c r="D72"/>
      <c r="E72" s="21"/>
      <c r="F72" s="21"/>
      <c r="H72"/>
      <c r="I72"/>
    </row>
    <row r="73" spans="1:9">
      <c r="A73" s="9" t="s">
        <v>47</v>
      </c>
      <c r="B73" s="10">
        <v>-2526532</v>
      </c>
      <c r="C73" s="10">
        <v>-2568050</v>
      </c>
      <c r="D73"/>
      <c r="E73" s="21"/>
      <c r="F73" s="21"/>
      <c r="H73"/>
      <c r="I73"/>
    </row>
    <row r="74" spans="1:9">
      <c r="A74" s="9" t="s">
        <v>48</v>
      </c>
      <c r="B74" s="10">
        <v>-107838</v>
      </c>
      <c r="C74" s="10">
        <v>68577</v>
      </c>
      <c r="D74"/>
      <c r="E74" s="21"/>
      <c r="F74" s="21"/>
      <c r="H74"/>
      <c r="I74"/>
    </row>
    <row r="75" spans="1:9" ht="15.75" thickBot="1">
      <c r="A75" s="7" t="s">
        <v>49</v>
      </c>
      <c r="B75" s="15">
        <f>B73+B74</f>
        <v>-2634370</v>
      </c>
      <c r="C75" s="15">
        <f>C73+C74</f>
        <v>-2499473</v>
      </c>
      <c r="D75"/>
      <c r="E75" s="21"/>
      <c r="F75" s="21"/>
      <c r="H75"/>
      <c r="I75"/>
    </row>
    <row r="76" spans="1:9">
      <c r="A76" s="7"/>
      <c r="B76" s="10"/>
      <c r="C76" s="10"/>
      <c r="D76"/>
      <c r="E76" s="21"/>
      <c r="F76" s="21"/>
      <c r="H76"/>
      <c r="I76"/>
    </row>
    <row r="77" spans="1:9">
      <c r="A77" s="7" t="s">
        <v>50</v>
      </c>
      <c r="B77" s="14">
        <f>B61+B65+B71+B75</f>
        <v>5331442</v>
      </c>
      <c r="C77" s="14">
        <f>C61+C65+C71+C75</f>
        <v>3636366</v>
      </c>
      <c r="D77"/>
      <c r="E77" s="21"/>
      <c r="F77" s="21"/>
      <c r="H77"/>
      <c r="I77"/>
    </row>
    <row r="78" spans="1:9" ht="15.75" thickBot="1">
      <c r="A78" s="9" t="s">
        <v>51</v>
      </c>
      <c r="B78" s="12">
        <v>-366079</v>
      </c>
      <c r="C78" s="12">
        <v>48735</v>
      </c>
      <c r="D78"/>
      <c r="E78" s="21"/>
      <c r="F78" s="21"/>
      <c r="H78"/>
      <c r="I78"/>
    </row>
    <row r="79" spans="1:9" ht="15.75" thickBot="1">
      <c r="A79" s="7" t="s">
        <v>52</v>
      </c>
      <c r="B79" s="13">
        <f>B77+B78</f>
        <v>4965363</v>
      </c>
      <c r="C79" s="13">
        <f>C77+C78</f>
        <v>3685101</v>
      </c>
      <c r="D79"/>
      <c r="E79" s="21"/>
      <c r="F79" s="21"/>
      <c r="H79"/>
      <c r="I79"/>
    </row>
    <row r="80" spans="1:9" ht="15.75" thickTop="1">
      <c r="A80" s="7"/>
      <c r="B80" s="17"/>
      <c r="C80" s="17"/>
    </row>
    <row r="81" spans="1:4">
      <c r="A81" s="7"/>
      <c r="B81" s="17"/>
      <c r="C81" s="17"/>
    </row>
    <row r="82" spans="1:4">
      <c r="A82" s="7"/>
      <c r="B82" s="17"/>
      <c r="C82" s="17"/>
    </row>
    <row r="83" spans="1:4">
      <c r="A83" s="7" t="s">
        <v>53</v>
      </c>
      <c r="B83" s="17"/>
      <c r="C83" s="17" t="s">
        <v>54</v>
      </c>
    </row>
    <row r="84" spans="1:4">
      <c r="A84" s="7"/>
      <c r="B84" s="18"/>
      <c r="C84" s="18"/>
    </row>
    <row r="85" spans="1:4">
      <c r="A85" s="7" t="s">
        <v>55</v>
      </c>
      <c r="B85" s="17"/>
      <c r="C85" s="17" t="s">
        <v>56</v>
      </c>
    </row>
    <row r="87" spans="1:4">
      <c r="A87" s="9"/>
      <c r="B87" s="19"/>
      <c r="C87" s="19"/>
    </row>
    <row r="88" spans="1:4">
      <c r="A88" s="19"/>
      <c r="B88" s="19"/>
      <c r="C88" s="19"/>
    </row>
    <row r="89" spans="1:4">
      <c r="A89" s="19"/>
      <c r="B89" s="19"/>
      <c r="C89" s="19"/>
      <c r="D89" s="22"/>
    </row>
    <row r="90" spans="1:4">
      <c r="D90" s="22"/>
    </row>
    <row r="91" spans="1:4">
      <c r="D91" s="22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25" workbookViewId="0">
      <selection activeCell="M55" sqref="M55"/>
    </sheetView>
  </sheetViews>
  <sheetFormatPr defaultRowHeight="15"/>
  <cols>
    <col min="1" max="1" width="47" customWidth="1"/>
    <col min="2" max="3" width="18.5703125" customWidth="1"/>
  </cols>
  <sheetData>
    <row r="1" spans="1:8">
      <c r="A1" s="2" t="s">
        <v>66</v>
      </c>
      <c r="B1" s="23"/>
      <c r="C1" s="24"/>
    </row>
    <row r="2" spans="1:8">
      <c r="A2" s="25"/>
      <c r="B2" s="23"/>
      <c r="C2" s="24"/>
    </row>
    <row r="3" spans="1:8" ht="26.25">
      <c r="A3" s="26" t="s">
        <v>118</v>
      </c>
      <c r="B3" s="23"/>
      <c r="C3" s="24"/>
      <c r="H3" s="27"/>
    </row>
    <row r="4" spans="1:8" ht="26.25">
      <c r="A4" s="28" t="s">
        <v>67</v>
      </c>
      <c r="B4" s="29"/>
      <c r="C4" s="29"/>
      <c r="H4" s="30"/>
    </row>
    <row r="5" spans="1:8">
      <c r="A5" s="4" t="s">
        <v>1</v>
      </c>
      <c r="B5" s="23"/>
      <c r="C5" s="24"/>
    </row>
    <row r="6" spans="1:8" ht="24">
      <c r="A6" s="31"/>
      <c r="B6" s="32" t="s">
        <v>64</v>
      </c>
      <c r="C6" s="32" t="s">
        <v>65</v>
      </c>
    </row>
    <row r="7" spans="1:8">
      <c r="A7" s="31"/>
      <c r="B7" s="32" t="s">
        <v>68</v>
      </c>
      <c r="C7" s="32" t="s">
        <v>68</v>
      </c>
    </row>
    <row r="8" spans="1:8">
      <c r="A8" s="33"/>
      <c r="B8" s="32"/>
      <c r="C8" s="32"/>
    </row>
    <row r="9" spans="1:8" ht="26.25">
      <c r="A9" s="34" t="s">
        <v>69</v>
      </c>
      <c r="B9" s="35"/>
      <c r="C9" s="36"/>
      <c r="F9" s="27"/>
    </row>
    <row r="10" spans="1:8">
      <c r="A10" s="37"/>
      <c r="B10" s="38"/>
      <c r="C10" s="36"/>
    </row>
    <row r="11" spans="1:8">
      <c r="A11" s="9" t="s">
        <v>70</v>
      </c>
      <c r="B11" s="39">
        <v>11141656</v>
      </c>
      <c r="C11" s="39">
        <v>9959248</v>
      </c>
    </row>
    <row r="12" spans="1:8">
      <c r="A12" s="9" t="s">
        <v>71</v>
      </c>
      <c r="B12" s="40">
        <v>-4893682</v>
      </c>
      <c r="C12" s="40">
        <v>-4818934</v>
      </c>
    </row>
    <row r="13" spans="1:8">
      <c r="A13" s="9" t="s">
        <v>72</v>
      </c>
      <c r="B13" s="41">
        <v>710716</v>
      </c>
      <c r="C13" s="40">
        <v>562972</v>
      </c>
    </row>
    <row r="14" spans="1:8">
      <c r="A14" s="9" t="s">
        <v>73</v>
      </c>
      <c r="B14" s="41">
        <v>-591717</v>
      </c>
      <c r="C14" s="40">
        <v>-351076</v>
      </c>
    </row>
    <row r="15" spans="1:8" ht="26.25">
      <c r="A15" s="37" t="s">
        <v>74</v>
      </c>
      <c r="B15" s="41">
        <v>367766</v>
      </c>
      <c r="C15" s="40">
        <v>81612</v>
      </c>
      <c r="G15" s="27"/>
    </row>
    <row r="16" spans="1:8" ht="26.25">
      <c r="A16" s="9" t="s">
        <v>75</v>
      </c>
      <c r="B16" s="41">
        <v>2086116</v>
      </c>
      <c r="C16" s="40">
        <v>545358</v>
      </c>
      <c r="E16" s="27"/>
    </row>
    <row r="17" spans="1:6">
      <c r="A17" s="9" t="s">
        <v>76</v>
      </c>
      <c r="B17" s="40">
        <v>4277</v>
      </c>
      <c r="C17" s="40">
        <v>-526</v>
      </c>
    </row>
    <row r="18" spans="1:6">
      <c r="A18" s="37" t="s">
        <v>77</v>
      </c>
      <c r="B18" s="40">
        <v>-1619667</v>
      </c>
      <c r="C18" s="40">
        <v>-2257991</v>
      </c>
    </row>
    <row r="19" spans="1:6" ht="26.25">
      <c r="A19" s="42" t="s">
        <v>78</v>
      </c>
      <c r="B19" s="40">
        <v>-3703034</v>
      </c>
      <c r="C19" s="40">
        <v>-253702</v>
      </c>
      <c r="F19" s="27"/>
    </row>
    <row r="20" spans="1:6" ht="26.25">
      <c r="A20" s="42" t="s">
        <v>79</v>
      </c>
      <c r="B20" s="40">
        <v>-25341545</v>
      </c>
      <c r="C20" s="40">
        <v>779816</v>
      </c>
      <c r="E20" s="27"/>
    </row>
    <row r="21" spans="1:6" ht="26.25">
      <c r="A21" s="42" t="s">
        <v>80</v>
      </c>
      <c r="B21" s="41">
        <v>2589613</v>
      </c>
      <c r="C21" s="40">
        <v>1762744</v>
      </c>
      <c r="F21" s="27"/>
    </row>
    <row r="22" spans="1:6" ht="26.25">
      <c r="A22" s="42" t="s">
        <v>81</v>
      </c>
      <c r="B22" s="40">
        <v>-1713597</v>
      </c>
      <c r="C22" s="40">
        <v>22394645</v>
      </c>
      <c r="E22" s="27"/>
    </row>
    <row r="23" spans="1:6" ht="26.25">
      <c r="A23" s="42" t="s">
        <v>82</v>
      </c>
      <c r="B23" s="40">
        <v>-2472569</v>
      </c>
      <c r="C23" s="40">
        <v>1081563</v>
      </c>
      <c r="E23" s="27"/>
    </row>
    <row r="24" spans="1:6" ht="26.25">
      <c r="A24" s="42" t="s">
        <v>83</v>
      </c>
      <c r="B24" s="41">
        <v>-766336</v>
      </c>
      <c r="C24" s="40">
        <v>-173530</v>
      </c>
      <c r="E24" s="27"/>
    </row>
    <row r="25" spans="1:6" ht="26.25">
      <c r="A25" s="42" t="s">
        <v>84</v>
      </c>
      <c r="B25" s="40">
        <v>346846</v>
      </c>
      <c r="C25" s="40">
        <v>348555</v>
      </c>
      <c r="E25" s="27"/>
    </row>
    <row r="26" spans="1:6" ht="26.25">
      <c r="A26" s="42" t="s">
        <v>85</v>
      </c>
      <c r="B26" s="40">
        <v>118750262</v>
      </c>
      <c r="C26" s="40">
        <v>14747978</v>
      </c>
      <c r="E26" s="27"/>
    </row>
    <row r="27" spans="1:6" ht="36">
      <c r="A27" s="42" t="s">
        <v>86</v>
      </c>
      <c r="B27" s="40">
        <v>-11057</v>
      </c>
      <c r="C27" s="40">
        <v>22332</v>
      </c>
      <c r="E27" s="27"/>
    </row>
    <row r="28" spans="1:6" ht="26.25">
      <c r="A28" s="42" t="s">
        <v>87</v>
      </c>
      <c r="B28" s="40">
        <v>17048</v>
      </c>
      <c r="C28" s="40">
        <v>-32548</v>
      </c>
      <c r="E28" s="27"/>
    </row>
    <row r="29" spans="1:6" ht="27" thickBot="1">
      <c r="A29" s="43" t="s">
        <v>88</v>
      </c>
      <c r="B29" s="44">
        <v>1734406</v>
      </c>
      <c r="C29" s="45">
        <v>874437</v>
      </c>
      <c r="F29" s="27"/>
    </row>
    <row r="30" spans="1:6" ht="27" thickBot="1">
      <c r="A30" s="43" t="s">
        <v>89</v>
      </c>
      <c r="B30" s="45">
        <f>SUM(B11:B29)</f>
        <v>96635502</v>
      </c>
      <c r="C30" s="45">
        <f>SUM(C11:C29)</f>
        <v>45272953</v>
      </c>
      <c r="F30" s="27"/>
    </row>
    <row r="31" spans="1:6" ht="27" thickBot="1">
      <c r="A31" s="43" t="s">
        <v>90</v>
      </c>
      <c r="B31" s="45">
        <v>-88076</v>
      </c>
      <c r="C31" s="45">
        <v>-167559</v>
      </c>
      <c r="F31" s="27"/>
    </row>
    <row r="32" spans="1:6" ht="27" thickBot="1">
      <c r="A32" s="46" t="s">
        <v>91</v>
      </c>
      <c r="B32" s="47">
        <f>B30+B31</f>
        <v>96547426</v>
      </c>
      <c r="C32" s="47">
        <f>C30+C31</f>
        <v>45105394</v>
      </c>
      <c r="E32" s="27"/>
    </row>
    <row r="33" spans="1:6" ht="26.25">
      <c r="A33" s="48" t="s">
        <v>92</v>
      </c>
      <c r="B33" s="49"/>
      <c r="C33" s="36"/>
      <c r="F33" s="27"/>
    </row>
    <row r="34" spans="1:6" ht="26.25">
      <c r="A34" s="42" t="s">
        <v>93</v>
      </c>
      <c r="B34" s="40">
        <v>251618405</v>
      </c>
      <c r="C34" s="40">
        <v>98542135</v>
      </c>
      <c r="F34" s="27"/>
    </row>
    <row r="35" spans="1:6" ht="26.25">
      <c r="A35" s="42" t="s">
        <v>94</v>
      </c>
      <c r="B35" s="41">
        <v>-146669297</v>
      </c>
      <c r="C35" s="40">
        <v>-116610847</v>
      </c>
      <c r="E35" s="27"/>
    </row>
    <row r="36" spans="1:6" ht="26.25">
      <c r="A36" s="42" t="s">
        <v>95</v>
      </c>
      <c r="B36" s="41">
        <v>-70355</v>
      </c>
      <c r="C36" s="40">
        <v>-237783</v>
      </c>
      <c r="E36" s="27"/>
    </row>
    <row r="37" spans="1:6" ht="26.25">
      <c r="A37" s="42" t="s">
        <v>96</v>
      </c>
      <c r="B37" s="41">
        <v>-246370</v>
      </c>
      <c r="C37" s="40">
        <v>-40483</v>
      </c>
      <c r="E37" s="27"/>
    </row>
    <row r="38" spans="1:6" ht="26.25">
      <c r="A38" s="50" t="s">
        <v>97</v>
      </c>
      <c r="B38" s="51">
        <v>-1536570</v>
      </c>
      <c r="C38" s="51">
        <v>-3500000</v>
      </c>
      <c r="F38" s="27"/>
    </row>
    <row r="39" spans="1:6" ht="27" thickBot="1">
      <c r="A39" s="52" t="s">
        <v>98</v>
      </c>
      <c r="B39" s="47">
        <f>SUM(B34:B38)</f>
        <v>103095813</v>
      </c>
      <c r="C39" s="47">
        <f>SUM(C33:C38)</f>
        <v>-21846978</v>
      </c>
      <c r="F39" s="27"/>
    </row>
    <row r="40" spans="1:6" ht="26.25">
      <c r="A40" s="34" t="s">
        <v>99</v>
      </c>
      <c r="B40" s="49"/>
      <c r="C40" s="36"/>
      <c r="F40" s="27"/>
    </row>
    <row r="41" spans="1:6" ht="26.25">
      <c r="A41" s="42" t="s">
        <v>100</v>
      </c>
      <c r="B41" s="41">
        <v>-86982</v>
      </c>
      <c r="C41" s="40">
        <v>-108570</v>
      </c>
      <c r="F41" s="27"/>
    </row>
    <row r="42" spans="1:6" ht="27" thickBot="1">
      <c r="A42" s="53" t="s">
        <v>101</v>
      </c>
      <c r="B42" s="47">
        <v>0</v>
      </c>
      <c r="C42" s="47">
        <v>0</v>
      </c>
      <c r="F42" s="27"/>
    </row>
    <row r="43" spans="1:6" ht="27" thickBot="1">
      <c r="A43" s="52" t="s">
        <v>102</v>
      </c>
      <c r="B43" s="47">
        <f>B41+B42</f>
        <v>-86982</v>
      </c>
      <c r="C43" s="47">
        <f>C41+C42</f>
        <v>-108570</v>
      </c>
      <c r="E43" s="27"/>
    </row>
    <row r="44" spans="1:6" ht="27" thickBot="1">
      <c r="A44" s="53" t="s">
        <v>103</v>
      </c>
      <c r="B44" s="45">
        <v>-145717</v>
      </c>
      <c r="C44" s="45">
        <v>-212042</v>
      </c>
      <c r="E44" s="27"/>
    </row>
    <row r="45" spans="1:6" ht="27" thickBot="1">
      <c r="A45" s="54" t="s">
        <v>104</v>
      </c>
      <c r="B45" s="47">
        <v>199410540</v>
      </c>
      <c r="C45" s="47">
        <v>22937804</v>
      </c>
      <c r="E45" s="27"/>
    </row>
    <row r="46" spans="1:6" ht="24.75" thickBot="1">
      <c r="A46" s="52" t="s">
        <v>105</v>
      </c>
      <c r="B46" s="47">
        <v>97774235</v>
      </c>
      <c r="C46" s="47">
        <v>126284019</v>
      </c>
    </row>
    <row r="47" spans="1:6" ht="24.75" thickBot="1">
      <c r="A47" s="52" t="s">
        <v>106</v>
      </c>
      <c r="B47" s="47">
        <v>297184775</v>
      </c>
      <c r="C47" s="47">
        <v>149221823</v>
      </c>
    </row>
    <row r="48" spans="1:6">
      <c r="A48" s="23"/>
      <c r="B48" s="55"/>
      <c r="C48" s="23"/>
    </row>
    <row r="49" spans="1:3">
      <c r="A49" s="7" t="s">
        <v>53</v>
      </c>
      <c r="B49" s="17"/>
      <c r="C49" s="17" t="s">
        <v>54</v>
      </c>
    </row>
    <row r="50" spans="1:3">
      <c r="A50" s="7"/>
      <c r="B50" s="18"/>
      <c r="C50" s="18"/>
    </row>
    <row r="51" spans="1:3">
      <c r="A51" s="7" t="s">
        <v>55</v>
      </c>
      <c r="B51" s="17"/>
      <c r="C51" s="17" t="s">
        <v>56</v>
      </c>
    </row>
  </sheetData>
  <mergeCells count="2">
    <mergeCell ref="A4:C4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28" sqref="F28"/>
    </sheetView>
  </sheetViews>
  <sheetFormatPr defaultRowHeight="1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>
      <c r="A1" s="2" t="s">
        <v>66</v>
      </c>
      <c r="B1" s="56"/>
      <c r="C1" s="57"/>
      <c r="D1" s="58"/>
      <c r="E1" s="58"/>
      <c r="F1" s="58"/>
      <c r="G1" s="58"/>
    </row>
    <row r="2" spans="1:10">
      <c r="A2" s="25"/>
      <c r="B2" s="56"/>
      <c r="C2" s="57"/>
      <c r="D2" s="58"/>
      <c r="E2" s="58"/>
      <c r="F2" s="58"/>
      <c r="G2" s="58"/>
      <c r="H2" s="59"/>
    </row>
    <row r="3" spans="1:10">
      <c r="A3" s="25" t="s">
        <v>123</v>
      </c>
      <c r="B3" s="56"/>
      <c r="C3" s="57"/>
      <c r="D3" s="58"/>
      <c r="E3" s="58"/>
      <c r="F3" s="58"/>
      <c r="G3" s="58"/>
    </row>
    <row r="4" spans="1:10">
      <c r="A4" s="60" t="s">
        <v>107</v>
      </c>
      <c r="B4" s="61"/>
      <c r="C4" s="61"/>
      <c r="D4" s="61"/>
      <c r="E4" s="61"/>
      <c r="F4" s="61"/>
      <c r="G4" s="61"/>
    </row>
    <row r="5" spans="1:10">
      <c r="A5" s="4" t="s">
        <v>1</v>
      </c>
      <c r="B5" s="56"/>
      <c r="C5" s="57"/>
      <c r="D5" s="58"/>
      <c r="E5" s="58"/>
      <c r="F5" s="58"/>
      <c r="G5" s="58"/>
    </row>
    <row r="6" spans="1:10">
      <c r="A6" s="62"/>
      <c r="B6" s="57"/>
      <c r="C6" s="57"/>
      <c r="D6" s="58"/>
      <c r="E6" s="58"/>
      <c r="F6" s="58"/>
      <c r="G6" s="58"/>
    </row>
    <row r="7" spans="1:10" ht="63.75">
      <c r="A7" s="63"/>
      <c r="B7" s="64" t="s">
        <v>108</v>
      </c>
      <c r="C7" s="64" t="s">
        <v>29</v>
      </c>
      <c r="D7" s="64" t="s">
        <v>109</v>
      </c>
      <c r="E7" s="64" t="s">
        <v>110</v>
      </c>
      <c r="F7" s="64" t="s">
        <v>111</v>
      </c>
      <c r="G7" s="64" t="s">
        <v>112</v>
      </c>
      <c r="H7" s="27"/>
      <c r="J7" s="27"/>
    </row>
    <row r="8" spans="1:10" ht="15.75" thickBot="1">
      <c r="A8" s="65" t="s">
        <v>120</v>
      </c>
      <c r="B8" s="66">
        <v>7050000</v>
      </c>
      <c r="C8" s="66">
        <v>220973</v>
      </c>
      <c r="D8" s="66">
        <v>-906253</v>
      </c>
      <c r="E8" s="66">
        <v>33322</v>
      </c>
      <c r="F8" s="66">
        <v>67961162</v>
      </c>
      <c r="G8" s="67">
        <v>74359204</v>
      </c>
      <c r="I8" s="68"/>
    </row>
    <row r="9" spans="1:10">
      <c r="A9" s="69"/>
      <c r="B9" s="70"/>
      <c r="C9" s="70"/>
      <c r="D9" s="70"/>
      <c r="E9" s="70"/>
      <c r="F9" s="70"/>
      <c r="G9" s="71"/>
      <c r="I9" s="68"/>
    </row>
    <row r="10" spans="1:10" s="76" customFormat="1">
      <c r="A10" s="72" t="s">
        <v>113</v>
      </c>
      <c r="B10" s="73"/>
      <c r="C10" s="73"/>
      <c r="D10" s="74"/>
      <c r="E10" s="74"/>
      <c r="F10" s="75">
        <v>4965363</v>
      </c>
      <c r="G10" s="74">
        <f>SUM(B10:F10)</f>
        <v>4965363</v>
      </c>
      <c r="I10" s="77"/>
    </row>
    <row r="11" spans="1:10" s="76" customFormat="1">
      <c r="A11" s="72" t="s">
        <v>114</v>
      </c>
      <c r="B11" s="73"/>
      <c r="C11" s="73"/>
      <c r="D11" s="74">
        <v>-4140871</v>
      </c>
      <c r="E11" s="74">
        <v>-12</v>
      </c>
      <c r="F11" s="75">
        <v>12</v>
      </c>
      <c r="G11" s="74">
        <f>SUM(B11:F11)</f>
        <v>-4140871</v>
      </c>
      <c r="I11" s="77"/>
    </row>
    <row r="12" spans="1:10" ht="15.75" thickBot="1">
      <c r="A12" s="81"/>
      <c r="B12" s="82"/>
      <c r="C12" s="83"/>
      <c r="D12" s="82"/>
      <c r="E12" s="82"/>
      <c r="F12" s="82"/>
      <c r="G12" s="84"/>
      <c r="I12" s="68"/>
    </row>
    <row r="13" spans="1:10" ht="15.75" thickBot="1">
      <c r="A13" s="65" t="s">
        <v>119</v>
      </c>
      <c r="B13" s="85">
        <f>B8+B10+B11</f>
        <v>7050000</v>
      </c>
      <c r="C13" s="85">
        <f t="shared" ref="C13:E13" si="0">C8+C10+C11</f>
        <v>220973</v>
      </c>
      <c r="D13" s="85">
        <f>D8+D11</f>
        <v>-5047124</v>
      </c>
      <c r="E13" s="85">
        <f>E8+E11</f>
        <v>33310</v>
      </c>
      <c r="F13" s="85">
        <f>F8+F10+F11</f>
        <v>72926537</v>
      </c>
      <c r="G13" s="85">
        <f>G8+G10+G11</f>
        <v>75183696</v>
      </c>
      <c r="I13" s="68"/>
    </row>
    <row r="14" spans="1:10">
      <c r="A14" s="69"/>
      <c r="B14" s="79"/>
      <c r="C14" s="80"/>
      <c r="D14" s="79"/>
      <c r="E14" s="79"/>
      <c r="F14" s="79"/>
      <c r="G14" s="86"/>
      <c r="I14" s="68"/>
    </row>
    <row r="15" spans="1:10" ht="15.75" thickBot="1">
      <c r="A15" s="65" t="s">
        <v>121</v>
      </c>
      <c r="B15" s="66">
        <v>7050000</v>
      </c>
      <c r="C15" s="66">
        <v>220973</v>
      </c>
      <c r="D15" s="66">
        <v>281343</v>
      </c>
      <c r="E15" s="66">
        <v>6275</v>
      </c>
      <c r="F15" s="66">
        <v>64360639</v>
      </c>
      <c r="G15" s="66">
        <v>71919230</v>
      </c>
      <c r="I15" s="68"/>
    </row>
    <row r="16" spans="1:10">
      <c r="A16" s="69"/>
      <c r="B16" s="70"/>
      <c r="C16" s="70"/>
      <c r="D16" s="70"/>
      <c r="E16" s="70"/>
      <c r="F16" s="70"/>
      <c r="G16" s="71"/>
      <c r="I16" s="68"/>
    </row>
    <row r="17" spans="1:10">
      <c r="A17" s="72" t="s">
        <v>113</v>
      </c>
      <c r="B17" s="73"/>
      <c r="C17" s="73"/>
      <c r="D17" s="74"/>
      <c r="E17" s="74"/>
      <c r="F17" s="75">
        <v>3685101</v>
      </c>
      <c r="G17" s="74">
        <f>SUM(B17:F17)</f>
        <v>3685101</v>
      </c>
      <c r="J17" s="87"/>
    </row>
    <row r="18" spans="1:10">
      <c r="A18" s="72" t="s">
        <v>114</v>
      </c>
      <c r="B18" s="73"/>
      <c r="C18" s="73"/>
      <c r="D18" s="74">
        <v>-287509</v>
      </c>
      <c r="E18" s="74"/>
      <c r="F18" s="75"/>
      <c r="G18" s="74">
        <f>SUM(B18:F18)</f>
        <v>-287509</v>
      </c>
    </row>
    <row r="19" spans="1:10">
      <c r="A19" s="78" t="s">
        <v>115</v>
      </c>
      <c r="B19" s="73"/>
      <c r="C19" s="73"/>
      <c r="D19" s="74"/>
      <c r="E19" s="74"/>
      <c r="F19" s="74">
        <v>-13000000</v>
      </c>
      <c r="G19" s="74">
        <f>SUM(B19:F19)</f>
        <v>-13000000</v>
      </c>
    </row>
    <row r="20" spans="1:10" ht="15.75" thickBot="1">
      <c r="A20" s="88"/>
      <c r="B20" s="82"/>
      <c r="C20" s="83"/>
      <c r="D20" s="82"/>
      <c r="E20" s="82"/>
      <c r="F20" s="82"/>
      <c r="G20" s="84">
        <f>SUM(B20:F20)</f>
        <v>0</v>
      </c>
      <c r="J20" s="89"/>
    </row>
    <row r="21" spans="1:10" ht="15.75" thickBot="1">
      <c r="A21" s="65" t="s">
        <v>122</v>
      </c>
      <c r="B21" s="85">
        <v>7050000</v>
      </c>
      <c r="C21" s="85">
        <v>220973</v>
      </c>
      <c r="D21" s="85">
        <f>D15+D18</f>
        <v>-6166</v>
      </c>
      <c r="E21" s="85">
        <f>E15+E18</f>
        <v>6275</v>
      </c>
      <c r="F21" s="85">
        <f>F15+F18+F17+F19</f>
        <v>55045740</v>
      </c>
      <c r="G21" s="85">
        <f>G15+G18+G17+G19</f>
        <v>62316822</v>
      </c>
    </row>
    <row r="22" spans="1:10">
      <c r="A22" s="58"/>
      <c r="B22" s="58"/>
      <c r="C22" s="58"/>
      <c r="D22" s="58"/>
      <c r="E22" s="58"/>
      <c r="F22" s="58"/>
      <c r="G22" s="58"/>
      <c r="I22" s="68"/>
      <c r="J22" s="87"/>
    </row>
    <row r="23" spans="1:10">
      <c r="A23" s="58"/>
      <c r="B23" s="58"/>
      <c r="C23" s="58"/>
      <c r="D23" s="58"/>
      <c r="E23" s="58"/>
      <c r="F23" s="58"/>
      <c r="G23" s="58"/>
      <c r="I23" s="68"/>
    </row>
    <row r="24" spans="1:10" s="7" customFormat="1" ht="12.75">
      <c r="A24" s="90" t="s">
        <v>53</v>
      </c>
      <c r="B24" s="90"/>
      <c r="C24" s="91" t="s">
        <v>54</v>
      </c>
      <c r="D24" s="91"/>
      <c r="E24" s="92"/>
      <c r="F24" s="93"/>
      <c r="G24" s="69"/>
      <c r="H24" s="7" t="s">
        <v>116</v>
      </c>
    </row>
    <row r="25" spans="1:10" s="100" customFormat="1" ht="12.75">
      <c r="A25" s="94"/>
      <c r="B25" s="95"/>
      <c r="C25" s="96"/>
      <c r="D25" s="97"/>
      <c r="E25" s="98"/>
      <c r="F25" s="99"/>
      <c r="G25" s="99"/>
    </row>
    <row r="26" spans="1:10" s="7" customFormat="1" ht="12.75">
      <c r="A26" s="90" t="s">
        <v>55</v>
      </c>
      <c r="B26" s="90"/>
      <c r="C26" s="91" t="s">
        <v>117</v>
      </c>
      <c r="D26" s="91"/>
      <c r="E26" s="92"/>
      <c r="F26" s="101"/>
      <c r="G26" s="101"/>
    </row>
    <row r="27" spans="1:10">
      <c r="A27" s="23"/>
      <c r="B27" s="23"/>
      <c r="C27" s="102"/>
      <c r="D27" s="103"/>
      <c r="E27" s="104"/>
      <c r="H27" s="87"/>
    </row>
    <row r="28" spans="1:10">
      <c r="A28" s="34"/>
    </row>
    <row r="31" spans="1:10">
      <c r="D31" s="87"/>
      <c r="E31" s="87"/>
    </row>
  </sheetData>
  <mergeCells count="5">
    <mergeCell ref="A4:G4"/>
    <mergeCell ref="C24:D24"/>
    <mergeCell ref="C25:D25"/>
    <mergeCell ref="C26:D26"/>
    <mergeCell ref="C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ф1,ф2</vt:lpstr>
      <vt:lpstr>ф3</vt:lpstr>
      <vt:lpstr>ф4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2021-04-12T08:36:19Z</cp:lastPrinted>
  <dcterms:created xsi:type="dcterms:W3CDTF">2019-10-04T12:13:11Z</dcterms:created>
  <dcterms:modified xsi:type="dcterms:W3CDTF">2022-06-09T09:04:39Z</dcterms:modified>
</cp:coreProperties>
</file>