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1 кв\"/>
    </mc:Choice>
  </mc:AlternateContent>
  <bookViews>
    <workbookView xWindow="0" yWindow="0" windowWidth="25200" windowHeight="10785"/>
  </bookViews>
  <sheets>
    <sheet name="ф1,ф2" sheetId="1" r:id="rId1"/>
    <sheet name="Ф3" sheetId="2" r:id="rId2"/>
    <sheet name="Ф4" sheetId="3" r:id="rId3"/>
  </sheet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C23" i="3"/>
  <c r="D23" i="3"/>
  <c r="E23" i="3"/>
  <c r="F23" i="3"/>
  <c r="B23" i="3"/>
  <c r="G20" i="3"/>
  <c r="G21" i="3"/>
  <c r="G19" i="3"/>
  <c r="G11" i="3"/>
  <c r="G12" i="3"/>
  <c r="G13" i="3"/>
  <c r="G10" i="3"/>
  <c r="C15" i="3"/>
  <c r="D15" i="3"/>
  <c r="E15" i="3"/>
  <c r="F15" i="3"/>
  <c r="B15" i="3"/>
  <c r="G8" i="3"/>
  <c r="G15" i="3" l="1"/>
  <c r="C87" i="1" l="1"/>
  <c r="C89" i="1" s="1"/>
  <c r="B87" i="1"/>
  <c r="B89" i="1" s="1"/>
  <c r="G22" i="3"/>
  <c r="G17" i="3"/>
  <c r="C45" i="2"/>
  <c r="B45" i="2"/>
  <c r="C41" i="2"/>
  <c r="B41" i="2"/>
  <c r="C30" i="2"/>
  <c r="C32" i="2" s="1"/>
  <c r="B30" i="2"/>
  <c r="B32" i="2" s="1"/>
  <c r="C47" i="2" l="1"/>
  <c r="C49" i="2" s="1"/>
  <c r="B47" i="2"/>
  <c r="B49" i="2" s="1"/>
  <c r="B24" i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<sst xmlns="http://schemas.openxmlformats.org/spreadsheetml/2006/main" count="159" uniqueCount="133">
  <si>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</si>
  <si>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</si>
  <si>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</si>
  <si>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</si>
  <si>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</si>
  <si>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</si>
  <si>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</si>
  <si>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Клиенттерге займдар</t>
  </si>
  <si>
    <t>Құжатталған есептер бойынша дебиторлар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</si>
  <si>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</si>
  <si>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</si>
  <si>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</si>
  <si>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</si>
  <si>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</si>
  <si>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</si>
  <si>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</si>
  <si>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</si>
  <si>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</si>
  <si>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Клиенттердің ағымдық шоттары мен депозиттері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</si>
  <si>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</si>
  <si>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</si>
  <si>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</si>
  <si>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</si>
  <si>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</si>
  <si>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</si>
  <si>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</si>
  <si>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</si>
  <si>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</si>
  <si>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</si>
  <si>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</si>
  <si>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</si>
  <si>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</si>
  <si>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</si>
  <si>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</si>
  <si>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</si>
  <si>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</si>
  <si>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</si>
  <si>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</si>
  <si>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</si>
  <si>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</si>
  <si>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</si>
  <si>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</si>
  <si>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</si>
  <si>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</si>
  <si>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</si>
  <si>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</si>
  <si>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</si>
  <si>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</si>
  <si>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</si>
  <si>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</si>
  <si>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</si>
  <si>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</si>
  <si>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</si>
  <si>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Өзге де жиынтық табыс арқылыәділ құны бойынша бағаланатын қаржы активтерін қайта бағалауға арналған резервтер</t>
  </si>
  <si>
    <t xml:space="preserve">2023 жылғы 31 наурызда </t>
  </si>
  <si>
    <t>2024 ЖЫЛҒЫ 31 НАУРЫЗДАҒЫ ЖАҒДАЙЫ БОЙЫНША</t>
  </si>
  <si>
    <t>31 наурыз 2024</t>
  </si>
  <si>
    <t>31 желтоқсан 2023</t>
  </si>
  <si>
    <t>2024 ЖЫЛДЫҢ 31 НАУРЫЗЫНДА АЯҚТАЛҒАН КЕЗЕҢ ҮШІН</t>
  </si>
  <si>
    <t xml:space="preserve">2024 жылғы 31 наурызда </t>
  </si>
  <si>
    <t>Пайда немесе шығын арқылы әділ құны бойынша бағаланатын қаржы активтері</t>
  </si>
  <si>
    <t>Басқа жиынтық кіріс арқылы әділ құны бойынша ескерілетін бағалы қағаздар</t>
  </si>
  <si>
    <t>Амортизацияланған құны бойынша есепке алынатын бағалы қағаздар</t>
  </si>
  <si>
    <t>«Репо» операциялары бойынша кредиторлық берешек</t>
  </si>
  <si>
    <t>Шартты міндеттемелер бойынша провизиялар</t>
  </si>
  <si>
    <t>Бөлінбеген пайда және басқа резервтер</t>
  </si>
  <si>
    <t>АО «ALTYN BANK» (ДБ China Citic Bank Corporation Ltd)</t>
  </si>
  <si>
    <t>АҚША ҚАРАЖАТТАРЫНЫҢ ҚОЗҒАЛЫСЫ ТУРАЛЫ ЕСЕП (АУДИТТЕЛМЕГЕН)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</si>
  <si>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</si>
  <si>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</si>
  <si>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</si>
  <si>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</si>
  <si>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</si>
  <si>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</si>
  <si>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</si>
  <si>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</si>
  <si>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</si>
  <si>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</si>
  <si>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</si>
  <si>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</si>
  <si>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</si>
  <si>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</si>
  <si>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</si>
  <si>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</si>
  <si>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</si>
  <si>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</si>
  <si>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</si>
  <si>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</si>
  <si>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</si>
  <si>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</si>
  <si>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</si>
  <si>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</si>
  <si>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</si>
  <si>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</si>
  <si>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</si>
  <si>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қорларды сатудан түсетін түсімдер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</si>
  <si>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</si>
  <si>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</si>
  <si>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</si>
  <si>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Амортизацияланған құны бойынша өлшенген инвестициялық бағалы қағаздарды сату және өтеу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</si>
  <si>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</si>
  <si>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</si>
  <si>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</si>
  <si>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</si>
  <si>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</si>
  <si>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</si>
  <si>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</si>
  <si>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</si>
  <si>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</si>
  <si>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капиталдағы өзгерістер туралы есеп (аудиттелмеген)</t>
  </si>
  <si>
    <t>Акционерік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</si>
  <si>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</si>
  <si>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</si>
  <si>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</si>
  <si>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</si>
  <si>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 xml:space="preserve">  </t>
  </si>
  <si>
    <t>Каржаубеков А.Ж.</t>
  </si>
  <si>
    <t>БАСҚА ЖИЫНТЫҚ ТАБЫС</t>
  </si>
  <si>
    <t>Кейіннен болуы мүмкін баптар пайда мен шығын құрамында жіктелген:</t>
  </si>
  <si>
    <t>Басқа жиынтық кіріс арқылы әділ құн бойынша бағаланатын қаржы активтерінің әділ құнының өзгеруінен таза пайда / (залал)</t>
  </si>
  <si>
    <t>Негізгі құралдарды қайта бағалаудан түскен пайда/(залал)</t>
  </si>
  <si>
    <t>Басқа жиынтық кіріс арқылы әділ құны бойынша бағаланатын қаржы қаржы активтері бойынша шығудың немесе құнсызданудың әтижесінде пайдаға немесе шығынға ауыстырылған кірістерді шегергендегі шығыстар</t>
  </si>
  <si>
    <t>БАРЛЫҒЫ ЖИЫНТЫҚ ТАБЫС</t>
  </si>
  <si>
    <t xml:space="preserve">2024 ЖЫЛДЫҢ 31 НАУРЫЗЫНДА АЯҚТАЛҒАН МЕРЗІМГЕ </t>
  </si>
  <si>
    <t>2024 жылғы 31 наурызда аяқталған кезеңдегі</t>
  </si>
  <si>
    <t>Акционерлерге дивидендтерді төлеу</t>
  </si>
  <si>
    <t>Кезең ішіндегі таза табыс</t>
  </si>
  <si>
    <t>Негізгі қаражатты қайта бағалау</t>
  </si>
  <si>
    <t>Басқа жиынтық табыс</t>
  </si>
  <si>
    <t>Төлеуге жататын есептелген дивидендтер</t>
  </si>
  <si>
    <t>31 желтоқсан 2022 ж. (аудиттелген)</t>
  </si>
  <si>
    <t>31 желтоқсан 2023 ж. (аудиттелген)</t>
  </si>
  <si>
    <t>31 наурыз 2024 ж. (аудиттелмеген)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</si>
</sst>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21"/>
      <color rgb="FF202124"/>
      <name val="Inherit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16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3" fontId="11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14" fillId="0" borderId="0" xfId="0" applyFont="1" applyFill="1"/>
    <xf numFmtId="0" fontId="8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horizontal="right" vertical="center" wrapText="1"/>
    </xf>
    <xf numFmtId="166" fontId="11" fillId="0" borderId="0" xfId="3" applyNumberFormat="1" applyFont="1" applyAlignment="1">
      <alignment horizontal="left" vertical="center" wrapText="1"/>
    </xf>
    <xf numFmtId="167" fontId="8" fillId="0" borderId="0" xfId="0" applyNumberFormat="1" applyFont="1" applyFill="1" applyAlignment="1">
      <alignment horizontal="right" vertical="center" wrapText="1"/>
    </xf>
    <xf numFmtId="167" fontId="15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7" fontId="14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167" fontId="8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0" fillId="0" borderId="0" xfId="0" applyNumberFormat="1" applyFill="1"/>
    <xf numFmtId="0" fontId="11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1" fillId="0" borderId="0" xfId="0" applyFont="1"/>
    <xf numFmtId="0" fontId="1" fillId="0" borderId="0" xfId="0" applyFont="1"/>
    <xf numFmtId="0" fontId="17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8" fontId="4" fillId="0" borderId="1" xfId="3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8" fontId="4" fillId="0" borderId="0" xfId="3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6" fontId="11" fillId="0" borderId="0" xfId="3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2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8" fontId="11" fillId="0" borderId="1" xfId="3" applyNumberFormat="1" applyFont="1" applyFill="1" applyBorder="1" applyAlignment="1">
      <alignment vertical="center" wrapText="1"/>
    </xf>
    <xf numFmtId="166" fontId="4" fillId="0" borderId="1" xfId="3" applyNumberFormat="1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68" fontId="11" fillId="0" borderId="0" xfId="3" applyNumberFormat="1" applyFont="1" applyFill="1" applyBorder="1" applyAlignment="1">
      <alignment vertical="center" wrapText="1"/>
    </xf>
    <xf numFmtId="166" fontId="4" fillId="0" borderId="0" xfId="3" applyNumberFormat="1" applyFont="1" applyBorder="1" applyAlignment="1">
      <alignment vertical="center" wrapText="1"/>
    </xf>
    <xf numFmtId="164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Fill="1" applyAlignment="1">
      <alignment horizontal="right" vertical="center" wrapText="1"/>
    </xf>
    <xf numFmtId="164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vertical="center"/>
    </xf>
    <xf numFmtId="166" fontId="11" fillId="0" borderId="0" xfId="3" applyNumberFormat="1" applyFont="1" applyFill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zoomScaleNormal="100" zoomScaleSheetLayoutView="115" workbookViewId="0">
      <selection activeCell="A4" sqref="A4"/>
    </sheetView>
  </sheetViews>
  <sheetFormatPr defaultRowHeight="15"/>
  <cols>
    <col min="1" max="1" width="50" customWidth="1"/>
    <col min="2" max="2" width="15" customWidth="1"/>
    <col min="3" max="3" width="15.42578125" customWidth="1"/>
  </cols>
  <sheetData>
    <row r="1" spans="1:3">
      <c r="A1" s="1" t="s">
        <v>0</v>
      </c>
    </row>
    <row r="2" spans="1:3">
      <c r="A2" s="2"/>
    </row>
    <row r="3" spans="1:3">
      <c r="A3" s="3" t="s">
        <v>52</v>
      </c>
    </row>
    <row r="4" spans="1:3">
      <c r="A4" s="3" t="s">
        <v>55</v>
      </c>
    </row>
    <row r="5" spans="1:3">
      <c r="A5" s="4" t="s">
        <v>1</v>
      </c>
    </row>
    <row r="6" spans="1:3">
      <c r="A6" s="4" t="s">
        <v>2</v>
      </c>
    </row>
    <row r="7" spans="1:3" ht="8.25" customHeight="1"/>
    <row r="8" spans="1:3">
      <c r="B8" s="5" t="s">
        <v>56</v>
      </c>
      <c r="C8" s="5" t="s">
        <v>57</v>
      </c>
    </row>
    <row r="9" spans="1:3">
      <c r="A9" s="6"/>
      <c r="B9" s="5"/>
      <c r="C9" s="5"/>
    </row>
    <row r="10" spans="1:3">
      <c r="A10" s="7" t="s">
        <v>3</v>
      </c>
      <c r="B10" s="8"/>
      <c r="C10" s="8"/>
    </row>
    <row r="11" spans="1:3">
      <c r="A11" s="9" t="s">
        <v>4</v>
      </c>
      <c r="B11" s="20">
        <v>95803481.700000003</v>
      </c>
      <c r="C11" s="21">
        <v>121308225.08</v>
      </c>
    </row>
    <row r="12" spans="1:3" ht="24">
      <c r="A12" s="9" t="s">
        <v>5</v>
      </c>
      <c r="B12" s="20">
        <v>16720516.300000001</v>
      </c>
      <c r="C12" s="21">
        <v>15695986.92</v>
      </c>
    </row>
    <row r="13" spans="1:3">
      <c r="A13" s="9" t="s">
        <v>6</v>
      </c>
      <c r="B13" s="20">
        <v>24222264</v>
      </c>
      <c r="C13" s="21">
        <v>23276265</v>
      </c>
    </row>
    <row r="14" spans="1:3" ht="24">
      <c r="A14" s="9" t="s">
        <v>60</v>
      </c>
      <c r="B14" s="20">
        <v>52966</v>
      </c>
      <c r="C14" s="21">
        <v>11081</v>
      </c>
    </row>
    <row r="15" spans="1:3">
      <c r="A15" s="9" t="s">
        <v>7</v>
      </c>
      <c r="B15" s="20">
        <v>411943338</v>
      </c>
      <c r="C15" s="21">
        <v>382934004</v>
      </c>
    </row>
    <row r="16" spans="1:3">
      <c r="A16" s="9" t="s">
        <v>8</v>
      </c>
      <c r="B16" s="21">
        <v>4046653.10194</v>
      </c>
      <c r="C16" s="21">
        <v>3156859</v>
      </c>
    </row>
    <row r="17" spans="1:3" ht="24">
      <c r="A17" s="9" t="s">
        <v>61</v>
      </c>
      <c r="B17" s="20">
        <v>216350881</v>
      </c>
      <c r="C17" s="21">
        <v>181798375</v>
      </c>
    </row>
    <row r="18" spans="1:3" ht="24">
      <c r="A18" s="9" t="s">
        <v>62</v>
      </c>
      <c r="B18" s="20">
        <v>131028955</v>
      </c>
      <c r="C18" s="21">
        <v>147251408</v>
      </c>
    </row>
    <row r="19" spans="1:3">
      <c r="A19" s="9" t="s">
        <v>9</v>
      </c>
      <c r="B19" s="20">
        <v>229932</v>
      </c>
      <c r="C19" s="21">
        <v>1046970</v>
      </c>
    </row>
    <row r="20" spans="1:3">
      <c r="A20" s="9" t="s">
        <v>10</v>
      </c>
      <c r="B20" s="20">
        <v>795085</v>
      </c>
      <c r="C20" s="21">
        <v>683066</v>
      </c>
    </row>
    <row r="21" spans="1:3">
      <c r="A21" s="9" t="s">
        <v>11</v>
      </c>
      <c r="B21" s="20">
        <v>7130143</v>
      </c>
      <c r="C21" s="21">
        <v>7336525</v>
      </c>
    </row>
    <row r="22" spans="1:3">
      <c r="A22" s="9" t="s">
        <v>12</v>
      </c>
      <c r="B22" s="20">
        <v>1546955</v>
      </c>
      <c r="C22" s="21">
        <v>1595143</v>
      </c>
    </row>
    <row r="23" spans="1:3">
      <c r="A23" s="9" t="s">
        <v>13</v>
      </c>
      <c r="B23" s="22">
        <v>2990349.89806</v>
      </c>
      <c r="C23" s="21">
        <v>2603018</v>
      </c>
    </row>
    <row r="24" spans="1:3" ht="15.75" thickBot="1">
      <c r="A24" s="7" t="s">
        <v>14</v>
      </c>
      <c r="B24" s="13">
        <f>SUM(B11:B23)</f>
        <v>912861520</v>
      </c>
      <c r="C24" s="13">
        <f>SUM(C11:C23)</f>
        <v>888696926</v>
      </c>
    </row>
    <row r="25" spans="1:3" ht="15.75" thickTop="1">
      <c r="A25" s="7"/>
      <c r="B25" s="10"/>
      <c r="C25" s="10"/>
    </row>
    <row r="26" spans="1:3">
      <c r="A26" s="7" t="s">
        <v>15</v>
      </c>
      <c r="B26" s="10"/>
      <c r="C26" s="10"/>
    </row>
    <row r="27" spans="1:3" ht="24">
      <c r="A27" s="9" t="s">
        <v>16</v>
      </c>
      <c r="B27" s="21">
        <v>57829</v>
      </c>
      <c r="C27" s="21">
        <v>8280</v>
      </c>
    </row>
    <row r="28" spans="1:3">
      <c r="A28" s="9" t="s">
        <v>17</v>
      </c>
      <c r="B28" s="21">
        <v>8472483</v>
      </c>
      <c r="C28" s="21">
        <v>5699611</v>
      </c>
    </row>
    <row r="29" spans="1:3">
      <c r="A29" s="9" t="s">
        <v>63</v>
      </c>
      <c r="B29" s="21">
        <v>31878830</v>
      </c>
      <c r="C29" s="21">
        <v>66216338</v>
      </c>
    </row>
    <row r="30" spans="1:3">
      <c r="A30" s="9" t="s">
        <v>18</v>
      </c>
      <c r="B30" s="21">
        <v>719136084</v>
      </c>
      <c r="C30" s="21">
        <v>676373946</v>
      </c>
    </row>
    <row r="31" spans="1:3">
      <c r="A31" s="9" t="s">
        <v>64</v>
      </c>
      <c r="B31" s="21">
        <v>1311541</v>
      </c>
      <c r="C31" s="21">
        <v>1129154</v>
      </c>
    </row>
    <row r="32" spans="1:3" ht="15.75" thickBot="1">
      <c r="A32" s="9" t="s">
        <v>19</v>
      </c>
      <c r="B32" s="23">
        <v>37690629</v>
      </c>
      <c r="C32" s="24">
        <v>21294681</v>
      </c>
    </row>
    <row r="33" spans="1:3" ht="15.75" thickBot="1">
      <c r="A33" s="7" t="s">
        <v>20</v>
      </c>
      <c r="B33" s="13">
        <f>SUM(B27:B32)</f>
        <v>798547396</v>
      </c>
      <c r="C33" s="13">
        <f>SUM(C27:C32)</f>
        <v>770722010</v>
      </c>
    </row>
    <row r="34" spans="1:3" ht="15.75" thickTop="1">
      <c r="A34" s="7"/>
      <c r="B34" s="10"/>
      <c r="C34" s="10"/>
    </row>
    <row r="35" spans="1:3">
      <c r="A35" s="7" t="s">
        <v>21</v>
      </c>
      <c r="B35" s="14"/>
      <c r="C35" s="14"/>
    </row>
    <row r="36" spans="1:3">
      <c r="A36" s="7" t="s">
        <v>22</v>
      </c>
      <c r="B36" s="10"/>
      <c r="C36" s="10"/>
    </row>
    <row r="37" spans="1:3">
      <c r="A37" s="9" t="s">
        <v>23</v>
      </c>
      <c r="B37" s="10">
        <v>7050000</v>
      </c>
      <c r="C37" s="10">
        <v>7050000</v>
      </c>
    </row>
    <row r="38" spans="1:3">
      <c r="A38" s="9" t="s">
        <v>24</v>
      </c>
      <c r="B38" s="10">
        <v>220973</v>
      </c>
      <c r="C38" s="10">
        <v>220973</v>
      </c>
    </row>
    <row r="39" spans="1:3" ht="24">
      <c r="A39" s="9" t="s">
        <v>53</v>
      </c>
      <c r="B39" s="10">
        <v>102341</v>
      </c>
      <c r="C39" s="10">
        <v>-1627162</v>
      </c>
    </row>
    <row r="40" spans="1:3">
      <c r="A40" s="9" t="s">
        <v>65</v>
      </c>
      <c r="B40" s="10">
        <v>106940810</v>
      </c>
      <c r="C40" s="10">
        <v>112331105</v>
      </c>
    </row>
    <row r="41" spans="1:3" ht="15.75" thickBot="1">
      <c r="A41" s="7" t="s">
        <v>25</v>
      </c>
      <c r="B41" s="15">
        <f>SUM(B37:B40)</f>
        <v>114314124</v>
      </c>
      <c r="C41" s="15">
        <f>SUM(C37:C40)</f>
        <v>117974916</v>
      </c>
    </row>
    <row r="42" spans="1:3" ht="15.75" thickBot="1">
      <c r="A42" s="7" t="s">
        <v>26</v>
      </c>
      <c r="B42" s="13">
        <f>B33+B41</f>
        <v>912861520</v>
      </c>
      <c r="C42" s="13">
        <f>C33+C41</f>
        <v>888696926</v>
      </c>
    </row>
    <row r="43" spans="1:3" ht="15.75" thickTop="1">
      <c r="A43" s="7"/>
      <c r="B43" s="17"/>
      <c r="C43" s="17"/>
    </row>
    <row r="44" spans="1:3">
      <c r="A44" s="7" t="s">
        <v>48</v>
      </c>
      <c r="B44" s="17"/>
      <c r="C44" s="17" t="s">
        <v>49</v>
      </c>
    </row>
    <row r="45" spans="1:3">
      <c r="A45" s="7"/>
      <c r="B45" s="18"/>
      <c r="C45" s="18"/>
    </row>
    <row r="46" spans="1:3">
      <c r="A46" s="7" t="s">
        <v>50</v>
      </c>
      <c r="B46" s="17"/>
      <c r="C46" s="17" t="s">
        <v>51</v>
      </c>
    </row>
    <row r="47" spans="1:3">
      <c r="A47" s="7"/>
      <c r="B47" s="8"/>
      <c r="C47" s="8"/>
    </row>
    <row r="48" spans="1:3">
      <c r="A48" s="1" t="s">
        <v>0</v>
      </c>
      <c r="C48" s="8"/>
    </row>
    <row r="49" spans="1:3">
      <c r="A49" s="2"/>
      <c r="C49" s="8"/>
    </row>
    <row r="50" spans="1:3">
      <c r="A50" s="3" t="s">
        <v>27</v>
      </c>
      <c r="C50" s="8"/>
    </row>
    <row r="51" spans="1:3" ht="24">
      <c r="A51" s="16" t="s">
        <v>58</v>
      </c>
      <c r="C51" s="8"/>
    </row>
    <row r="52" spans="1:3">
      <c r="A52" s="4" t="s">
        <v>1</v>
      </c>
      <c r="C52" s="8"/>
    </row>
    <row r="53" spans="1:3">
      <c r="A53" s="4" t="s">
        <v>2</v>
      </c>
      <c r="B53" s="8"/>
      <c r="C53" s="8"/>
    </row>
    <row r="55" spans="1:3" ht="24">
      <c r="B55" s="5" t="s">
        <v>59</v>
      </c>
      <c r="C55" s="5" t="s">
        <v>54</v>
      </c>
    </row>
    <row r="56" spans="1:3">
      <c r="A56" s="6"/>
      <c r="B56" s="5" t="s">
        <v>28</v>
      </c>
      <c r="C56" s="5" t="s">
        <v>28</v>
      </c>
    </row>
    <row r="57" spans="1:3">
      <c r="A57" s="9" t="s">
        <v>29</v>
      </c>
      <c r="B57" s="10">
        <v>25188112</v>
      </c>
      <c r="C57" s="10">
        <v>21882953</v>
      </c>
    </row>
    <row r="58" spans="1:3" ht="15.75" thickBot="1">
      <c r="A58" s="9" t="s">
        <v>30</v>
      </c>
      <c r="B58" s="12">
        <v>-11596991.107960001</v>
      </c>
      <c r="C58" s="12">
        <v>-9753846</v>
      </c>
    </row>
    <row r="59" spans="1:3" ht="36">
      <c r="A59" s="7" t="s">
        <v>31</v>
      </c>
      <c r="B59" s="14">
        <v>13591120.892039999</v>
      </c>
      <c r="C59" s="14">
        <v>12129107</v>
      </c>
    </row>
    <row r="60" spans="1:3" ht="24.75" thickBot="1">
      <c r="A60" s="9" t="s">
        <v>32</v>
      </c>
      <c r="B60" s="12">
        <v>-723058</v>
      </c>
      <c r="C60" s="12">
        <v>-768042</v>
      </c>
    </row>
    <row r="61" spans="1:3" ht="15.75" thickBot="1">
      <c r="A61" s="7" t="s">
        <v>33</v>
      </c>
      <c r="B61" s="15">
        <v>12868062.892039999</v>
      </c>
      <c r="C61" s="15">
        <v>11361065</v>
      </c>
    </row>
    <row r="62" spans="1:3">
      <c r="A62" s="9"/>
      <c r="B62" s="10"/>
      <c r="C62" s="10"/>
    </row>
    <row r="63" spans="1:3">
      <c r="A63" s="9" t="s">
        <v>34</v>
      </c>
      <c r="B63" s="10">
        <v>1300459</v>
      </c>
      <c r="C63" s="10">
        <v>1563195</v>
      </c>
    </row>
    <row r="64" spans="1:3" ht="15.75" thickBot="1">
      <c r="A64" s="9" t="s">
        <v>35</v>
      </c>
      <c r="B64" s="12">
        <v>-1068413</v>
      </c>
      <c r="C64" s="12">
        <v>-1562360</v>
      </c>
    </row>
    <row r="65" spans="1:3" ht="15.75" thickBot="1">
      <c r="A65" s="7" t="s">
        <v>36</v>
      </c>
      <c r="B65" s="15">
        <v>232046</v>
      </c>
      <c r="C65" s="15">
        <v>835</v>
      </c>
    </row>
    <row r="66" spans="1:3">
      <c r="A66" s="9"/>
      <c r="B66" s="10"/>
      <c r="C66" s="10"/>
    </row>
    <row r="67" spans="1:3" ht="36">
      <c r="A67" s="9" t="s">
        <v>37</v>
      </c>
      <c r="B67" s="10">
        <v>-361990</v>
      </c>
      <c r="C67" s="10">
        <v>50689</v>
      </c>
    </row>
    <row r="68" spans="1:3" ht="36">
      <c r="A68" s="9" t="s">
        <v>38</v>
      </c>
      <c r="B68" s="11">
        <v>1955</v>
      </c>
      <c r="C68" s="10">
        <v>6623</v>
      </c>
    </row>
    <row r="69" spans="1:3">
      <c r="A69" s="9" t="s">
        <v>39</v>
      </c>
      <c r="B69" s="10">
        <v>1650725</v>
      </c>
      <c r="C69" s="10">
        <v>1937098</v>
      </c>
    </row>
    <row r="70" spans="1:3" ht="15.75" thickBot="1">
      <c r="A70" s="9" t="s">
        <v>40</v>
      </c>
      <c r="B70" s="12">
        <v>49724</v>
      </c>
      <c r="C70" s="12">
        <v>21887</v>
      </c>
    </row>
    <row r="71" spans="1:3" ht="15.75" thickBot="1">
      <c r="A71" s="7" t="s">
        <v>41</v>
      </c>
      <c r="B71" s="15">
        <v>1340414</v>
      </c>
      <c r="C71" s="15">
        <v>2016297</v>
      </c>
    </row>
    <row r="72" spans="1:3">
      <c r="A72" s="7"/>
      <c r="B72" s="10"/>
      <c r="C72" s="10"/>
    </row>
    <row r="73" spans="1:3">
      <c r="A73" s="9" t="s">
        <v>42</v>
      </c>
      <c r="B73" s="10">
        <v>-3845678.8920399998</v>
      </c>
      <c r="C73" s="10">
        <v>-3383253</v>
      </c>
    </row>
    <row r="74" spans="1:3">
      <c r="A74" s="9" t="s">
        <v>43</v>
      </c>
      <c r="B74" s="10">
        <v>1931074</v>
      </c>
      <c r="C74" s="10">
        <v>41308</v>
      </c>
    </row>
    <row r="75" spans="1:3" ht="15.75" thickBot="1">
      <c r="A75" s="7" t="s">
        <v>44</v>
      </c>
      <c r="B75" s="15">
        <v>-1914604.8920399998</v>
      </c>
      <c r="C75" s="15">
        <v>-3341945</v>
      </c>
    </row>
    <row r="76" spans="1:3">
      <c r="A76" s="7"/>
      <c r="B76" s="10"/>
      <c r="C76" s="10"/>
    </row>
    <row r="77" spans="1:3">
      <c r="A77" s="7" t="s">
        <v>45</v>
      </c>
      <c r="B77" s="14">
        <v>12525918</v>
      </c>
      <c r="C77" s="14">
        <v>10036252</v>
      </c>
    </row>
    <row r="78" spans="1:3" ht="15.75" thickBot="1">
      <c r="A78" s="9" t="s">
        <v>46</v>
      </c>
      <c r="B78" s="12">
        <v>-916197</v>
      </c>
      <c r="C78" s="12">
        <v>-716369</v>
      </c>
    </row>
    <row r="79" spans="1:3" ht="15.75" thickBot="1">
      <c r="A79" s="7" t="s">
        <v>47</v>
      </c>
      <c r="B79" s="13">
        <v>11609721</v>
      </c>
      <c r="C79" s="13">
        <v>9319883</v>
      </c>
    </row>
    <row r="80" spans="1:3" ht="15.75" thickTop="1">
      <c r="A80" s="7"/>
      <c r="B80" s="17"/>
      <c r="C80" s="17"/>
    </row>
    <row r="81" spans="1:3">
      <c r="A81" s="65" t="s">
        <v>117</v>
      </c>
      <c r="B81" s="96"/>
      <c r="C81" s="96"/>
    </row>
    <row r="82" spans="1:3" ht="25.5">
      <c r="A82" s="65" t="s">
        <v>118</v>
      </c>
      <c r="B82" s="96"/>
      <c r="C82" s="96"/>
    </row>
    <row r="83" spans="1:3" ht="38.25">
      <c r="A83" s="71" t="s">
        <v>119</v>
      </c>
      <c r="B83" s="21">
        <v>1731459</v>
      </c>
      <c r="C83" s="97">
        <v>1999785</v>
      </c>
    </row>
    <row r="84" spans="1:3">
      <c r="A84" s="71" t="s">
        <v>120</v>
      </c>
      <c r="B84" s="21">
        <v>1</v>
      </c>
      <c r="C84" s="97">
        <v>-18</v>
      </c>
    </row>
    <row r="85" spans="1:3" ht="51">
      <c r="A85" s="71" t="s">
        <v>121</v>
      </c>
      <c r="B85" s="98">
        <v>-1955</v>
      </c>
      <c r="C85" s="97">
        <v>-6623</v>
      </c>
    </row>
    <row r="86" spans="1:3" ht="15.75" thickBot="1">
      <c r="A86" s="71"/>
      <c r="B86" s="24"/>
      <c r="C86" s="99"/>
    </row>
    <row r="87" spans="1:3" ht="15.75" thickBot="1">
      <c r="A87" s="65" t="s">
        <v>117</v>
      </c>
      <c r="B87" s="62">
        <f>SUM(B83:B85)</f>
        <v>1729505</v>
      </c>
      <c r="C87" s="100">
        <f>SUM(C83:C85)</f>
        <v>1993144</v>
      </c>
    </row>
    <row r="88" spans="1:3">
      <c r="A88" s="65"/>
      <c r="B88" s="96"/>
      <c r="C88" s="96"/>
    </row>
    <row r="89" spans="1:3" ht="15.75" thickBot="1">
      <c r="A89" s="65" t="s">
        <v>122</v>
      </c>
      <c r="B89" s="101">
        <f>B79+B87</f>
        <v>13339226</v>
      </c>
      <c r="C89" s="102">
        <f>C79+C87</f>
        <v>11313027</v>
      </c>
    </row>
    <row r="90" spans="1:3" ht="15.75" thickTop="1">
      <c r="A90" s="7"/>
      <c r="B90" s="17"/>
      <c r="C90" s="17"/>
    </row>
    <row r="91" spans="1:3">
      <c r="A91" s="7"/>
      <c r="B91" s="17"/>
      <c r="C91" s="17"/>
    </row>
    <row r="92" spans="1:3">
      <c r="A92" s="7"/>
      <c r="B92" s="17"/>
      <c r="C92" s="17"/>
    </row>
    <row r="93" spans="1:3">
      <c r="A93" s="7" t="s">
        <v>48</v>
      </c>
      <c r="B93" s="17"/>
      <c r="C93" s="17" t="s">
        <v>49</v>
      </c>
    </row>
    <row r="94" spans="1:3">
      <c r="A94" s="7"/>
      <c r="B94" s="18"/>
      <c r="C94" s="18"/>
    </row>
    <row r="95" spans="1:3">
      <c r="A95" s="7" t="s">
        <v>50</v>
      </c>
      <c r="B95" s="17"/>
      <c r="C95" s="17" t="s">
        <v>51</v>
      </c>
    </row>
    <row r="97" spans="1:3">
      <c r="A97" s="9"/>
      <c r="B97" s="19"/>
      <c r="C97" s="19"/>
    </row>
    <row r="98" spans="1:3">
      <c r="A98" s="19"/>
      <c r="B98" s="19"/>
      <c r="C98" s="19"/>
    </row>
    <row r="99" spans="1:3">
      <c r="A99" s="19"/>
      <c r="B99" s="19"/>
      <c r="C99" s="19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A3" sqref="A3"/>
    </sheetView>
  </sheetViews>
  <sheetFormatPr defaultRowHeight="15"/>
  <cols>
    <col min="1" max="1" width="47" customWidth="1"/>
    <col min="2" max="2" width="18.5703125" customWidth="1"/>
    <col min="3" max="3" width="18.5703125" style="25" customWidth="1"/>
  </cols>
  <sheetData>
    <row r="1" spans="1:3">
      <c r="A1" s="2" t="s">
        <v>66</v>
      </c>
      <c r="B1" s="25"/>
      <c r="C1" s="26"/>
    </row>
    <row r="2" spans="1:3">
      <c r="A2" s="27"/>
      <c r="B2" s="25"/>
      <c r="C2" s="26"/>
    </row>
    <row r="3" spans="1:3">
      <c r="A3" s="28" t="s">
        <v>123</v>
      </c>
      <c r="B3" s="25"/>
      <c r="C3" s="26"/>
    </row>
    <row r="4" spans="1:3">
      <c r="A4" s="106" t="s">
        <v>67</v>
      </c>
      <c r="B4" s="107"/>
      <c r="C4" s="107"/>
    </row>
    <row r="5" spans="1:3">
      <c r="A5" s="4" t="s">
        <v>1</v>
      </c>
      <c r="B5" s="25"/>
      <c r="C5" s="26"/>
    </row>
    <row r="6" spans="1:3" ht="24">
      <c r="A6" s="108"/>
      <c r="B6" s="29" t="s">
        <v>59</v>
      </c>
      <c r="C6" s="29" t="s">
        <v>54</v>
      </c>
    </row>
    <row r="7" spans="1:3">
      <c r="A7" s="108"/>
      <c r="B7" s="29" t="s">
        <v>68</v>
      </c>
      <c r="C7" s="29" t="s">
        <v>68</v>
      </c>
    </row>
    <row r="8" spans="1:3">
      <c r="A8" s="30"/>
      <c r="B8" s="29"/>
      <c r="C8" s="29"/>
    </row>
    <row r="9" spans="1:3">
      <c r="A9" s="31" t="s">
        <v>69</v>
      </c>
      <c r="B9" s="32"/>
      <c r="C9" s="33"/>
    </row>
    <row r="10" spans="1:3">
      <c r="A10" s="34"/>
      <c r="B10" s="35"/>
      <c r="C10" s="33"/>
    </row>
    <row r="11" spans="1:3">
      <c r="A11" s="9" t="s">
        <v>70</v>
      </c>
      <c r="B11" s="36">
        <v>24591036</v>
      </c>
      <c r="C11" s="103">
        <v>18127643</v>
      </c>
    </row>
    <row r="12" spans="1:3">
      <c r="A12" s="9" t="s">
        <v>71</v>
      </c>
      <c r="B12" s="37">
        <v>-10824674</v>
      </c>
      <c r="C12" s="37">
        <v>-9609797</v>
      </c>
    </row>
    <row r="13" spans="1:3">
      <c r="A13" s="9" t="s">
        <v>72</v>
      </c>
      <c r="B13" s="38">
        <v>1298567</v>
      </c>
      <c r="C13" s="37">
        <v>1560289</v>
      </c>
    </row>
    <row r="14" spans="1:3">
      <c r="A14" s="9" t="s">
        <v>73</v>
      </c>
      <c r="B14" s="38">
        <v>-985598</v>
      </c>
      <c r="C14" s="37">
        <v>-1562360</v>
      </c>
    </row>
    <row r="15" spans="1:3" ht="24">
      <c r="A15" s="34" t="s">
        <v>74</v>
      </c>
      <c r="B15" s="38">
        <v>-357135</v>
      </c>
      <c r="C15" s="37">
        <v>51796</v>
      </c>
    </row>
    <row r="16" spans="1:3">
      <c r="A16" s="9" t="s">
        <v>75</v>
      </c>
      <c r="B16" s="38">
        <v>1650725</v>
      </c>
      <c r="C16" s="37">
        <v>2090666</v>
      </c>
    </row>
    <row r="17" spans="1:3">
      <c r="A17" s="9" t="s">
        <v>76</v>
      </c>
      <c r="B17" s="37">
        <v>26789</v>
      </c>
      <c r="C17" s="37">
        <v>21887</v>
      </c>
    </row>
    <row r="18" spans="1:3">
      <c r="A18" s="34" t="s">
        <v>77</v>
      </c>
      <c r="B18" s="37">
        <v>-3075214</v>
      </c>
      <c r="C18" s="37">
        <v>-3000400</v>
      </c>
    </row>
    <row r="19" spans="1:3" ht="24">
      <c r="A19" s="39" t="s">
        <v>78</v>
      </c>
      <c r="B19" s="37">
        <v>-1024529</v>
      </c>
      <c r="C19" s="37">
        <v>-53986</v>
      </c>
    </row>
    <row r="20" spans="1:3" ht="24">
      <c r="A20" s="39" t="s">
        <v>79</v>
      </c>
      <c r="B20" s="37">
        <v>-34337508</v>
      </c>
      <c r="C20" s="37">
        <v>19434847</v>
      </c>
    </row>
    <row r="21" spans="1:3" ht="24">
      <c r="A21" s="39" t="s">
        <v>80</v>
      </c>
      <c r="B21" s="38">
        <v>-965526</v>
      </c>
      <c r="C21" s="37">
        <v>703915</v>
      </c>
    </row>
    <row r="22" spans="1:3">
      <c r="A22" s="39" t="s">
        <v>81</v>
      </c>
      <c r="B22" s="37">
        <v>-29386885</v>
      </c>
      <c r="C22" s="37">
        <v>-9635102</v>
      </c>
    </row>
    <row r="23" spans="1:3" ht="24">
      <c r="A23" s="39" t="s">
        <v>82</v>
      </c>
      <c r="B23" s="37">
        <v>-940187</v>
      </c>
      <c r="C23" s="37">
        <v>-401775</v>
      </c>
    </row>
    <row r="24" spans="1:3">
      <c r="A24" s="39" t="s">
        <v>83</v>
      </c>
      <c r="B24" s="38">
        <v>-527889</v>
      </c>
      <c r="C24" s="37">
        <v>-577290</v>
      </c>
    </row>
    <row r="25" spans="1:3" ht="24">
      <c r="A25" s="39" t="s">
        <v>84</v>
      </c>
      <c r="B25" s="37">
        <v>2758657</v>
      </c>
      <c r="C25" s="37">
        <v>-617286</v>
      </c>
    </row>
    <row r="26" spans="1:3" ht="24">
      <c r="A26" s="39" t="s">
        <v>85</v>
      </c>
      <c r="B26" s="37">
        <v>43503270</v>
      </c>
      <c r="C26" s="37">
        <v>-423524</v>
      </c>
    </row>
    <row r="27" spans="1:3" ht="36">
      <c r="A27" s="39" t="s">
        <v>86</v>
      </c>
      <c r="B27" s="37">
        <v>-41885</v>
      </c>
      <c r="C27" s="37">
        <v>10738</v>
      </c>
    </row>
    <row r="28" spans="1:3" ht="24">
      <c r="A28" s="39" t="s">
        <v>87</v>
      </c>
      <c r="B28" s="37">
        <v>49549</v>
      </c>
      <c r="C28" s="37">
        <v>-6082</v>
      </c>
    </row>
    <row r="29" spans="1:3" ht="15.75" thickBot="1">
      <c r="A29" s="40" t="s">
        <v>88</v>
      </c>
      <c r="B29" s="41">
        <v>594233</v>
      </c>
      <c r="C29" s="42">
        <v>11323159</v>
      </c>
    </row>
    <row r="30" spans="1:3" ht="24.75" thickBot="1">
      <c r="A30" s="40" t="s">
        <v>89</v>
      </c>
      <c r="B30" s="42">
        <f>SUM(B11:B29)</f>
        <v>-7994204</v>
      </c>
      <c r="C30" s="42">
        <f>SUM(C11:C29)</f>
        <v>27437338</v>
      </c>
    </row>
    <row r="31" spans="1:3" ht="15.75" thickBot="1">
      <c r="A31" s="40" t="s">
        <v>90</v>
      </c>
      <c r="B31" s="42">
        <v>-1621216</v>
      </c>
      <c r="C31" s="42">
        <v>-605910</v>
      </c>
    </row>
    <row r="32" spans="1:3" ht="24.75" thickBot="1">
      <c r="A32" s="43" t="s">
        <v>91</v>
      </c>
      <c r="B32" s="44">
        <f>B30+B31</f>
        <v>-9615420</v>
      </c>
      <c r="C32" s="44">
        <f>C30+C31</f>
        <v>26831428</v>
      </c>
    </row>
    <row r="33" spans="1:3">
      <c r="A33" s="45" t="s">
        <v>92</v>
      </c>
      <c r="B33" s="46"/>
      <c r="C33" s="33"/>
    </row>
    <row r="34" spans="1:3" ht="24">
      <c r="A34" s="39" t="s">
        <v>93</v>
      </c>
      <c r="B34" s="37">
        <v>93670472</v>
      </c>
      <c r="C34" s="37">
        <v>250318973</v>
      </c>
    </row>
    <row r="35" spans="1:3" ht="24">
      <c r="A35" s="39" t="s">
        <v>94</v>
      </c>
      <c r="B35" s="38">
        <v>-125921476</v>
      </c>
      <c r="C35" s="37">
        <v>-300888820</v>
      </c>
    </row>
    <row r="36" spans="1:3">
      <c r="A36" s="39" t="s">
        <v>95</v>
      </c>
      <c r="B36" s="38">
        <v>22935</v>
      </c>
      <c r="C36" s="37">
        <v>0</v>
      </c>
    </row>
    <row r="37" spans="1:3">
      <c r="A37" s="39" t="s">
        <v>96</v>
      </c>
      <c r="B37" s="38">
        <v>-46795</v>
      </c>
      <c r="C37" s="37">
        <v>-378799</v>
      </c>
    </row>
    <row r="38" spans="1:3">
      <c r="A38" s="39" t="s">
        <v>97</v>
      </c>
      <c r="B38" s="38">
        <v>-74919</v>
      </c>
      <c r="C38" s="37">
        <v>-10746</v>
      </c>
    </row>
    <row r="39" spans="1:3" ht="24">
      <c r="A39" s="47" t="s">
        <v>98</v>
      </c>
      <c r="B39" s="48">
        <v>0</v>
      </c>
      <c r="C39" s="48">
        <v>-23562607</v>
      </c>
    </row>
    <row r="40" spans="1:3" ht="24">
      <c r="A40" s="47" t="s">
        <v>99</v>
      </c>
      <c r="B40" s="48">
        <v>15256295.15</v>
      </c>
      <c r="C40" s="48">
        <v>19136667</v>
      </c>
    </row>
    <row r="41" spans="1:3" ht="24.75" thickBot="1">
      <c r="A41" s="49" t="s">
        <v>100</v>
      </c>
      <c r="B41" s="44">
        <f>SUM(B34:B40)</f>
        <v>-17093487.850000001</v>
      </c>
      <c r="C41" s="44">
        <f>SUM(C34:C40)</f>
        <v>-55385332</v>
      </c>
    </row>
    <row r="42" spans="1:3" ht="24">
      <c r="A42" s="31" t="s">
        <v>101</v>
      </c>
      <c r="B42" s="46"/>
      <c r="C42" s="33"/>
    </row>
    <row r="43" spans="1:3">
      <c r="A43" s="39" t="s">
        <v>102</v>
      </c>
      <c r="B43" s="38">
        <v>-88342</v>
      </c>
      <c r="C43" s="37">
        <v>-116317</v>
      </c>
    </row>
    <row r="44" spans="1:3" ht="15.75" thickBot="1">
      <c r="A44" s="50" t="s">
        <v>103</v>
      </c>
      <c r="B44" s="44">
        <v>0</v>
      </c>
      <c r="C44" s="42">
        <v>0</v>
      </c>
    </row>
    <row r="45" spans="1:3" ht="15.75" thickBot="1">
      <c r="A45" s="49" t="s">
        <v>104</v>
      </c>
      <c r="B45" s="44">
        <f>B43+B44</f>
        <v>-88342</v>
      </c>
      <c r="C45" s="44">
        <f>C43+C44</f>
        <v>-116317</v>
      </c>
    </row>
    <row r="46" spans="1:3" ht="24.75" thickBot="1">
      <c r="A46" s="50" t="s">
        <v>105</v>
      </c>
      <c r="B46" s="42">
        <v>1292506</v>
      </c>
      <c r="C46" s="42">
        <v>-153118</v>
      </c>
    </row>
    <row r="47" spans="1:3" ht="24.75" thickBot="1">
      <c r="A47" s="51" t="s">
        <v>106</v>
      </c>
      <c r="B47" s="44">
        <f>B32+B41+B45+B46</f>
        <v>-25504743.850000001</v>
      </c>
      <c r="C47" s="44">
        <f>C32+C41+C45+C46</f>
        <v>-28823339</v>
      </c>
    </row>
    <row r="48" spans="1:3" ht="24.75" thickBot="1">
      <c r="A48" s="49" t="s">
        <v>107</v>
      </c>
      <c r="B48" s="44">
        <v>121308225.40197001</v>
      </c>
      <c r="C48" s="44">
        <v>329206317</v>
      </c>
    </row>
    <row r="49" spans="1:3" ht="24.75" thickBot="1">
      <c r="A49" s="49" t="s">
        <v>108</v>
      </c>
      <c r="B49" s="44">
        <f>B47+B48</f>
        <v>95803481.551970005</v>
      </c>
      <c r="C49" s="44">
        <f>C47+C48</f>
        <v>300382978</v>
      </c>
    </row>
    <row r="50" spans="1:3">
      <c r="A50" s="25"/>
      <c r="B50" s="52"/>
    </row>
    <row r="51" spans="1:3">
      <c r="A51" s="7" t="s">
        <v>48</v>
      </c>
      <c r="B51" s="17"/>
      <c r="C51" s="104" t="s">
        <v>49</v>
      </c>
    </row>
    <row r="52" spans="1:3">
      <c r="A52" s="7"/>
      <c r="B52" s="18"/>
      <c r="C52" s="105"/>
    </row>
    <row r="53" spans="1:3">
      <c r="A53" s="7" t="s">
        <v>50</v>
      </c>
      <c r="B53" s="17"/>
      <c r="C53" s="104" t="s">
        <v>51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" sqref="A3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2" t="s">
        <v>66</v>
      </c>
      <c r="B1" s="53"/>
      <c r="C1" s="54"/>
      <c r="D1" s="55"/>
      <c r="E1" s="55"/>
      <c r="F1" s="55"/>
      <c r="G1" s="55"/>
    </row>
    <row r="2" spans="1:10">
      <c r="A2" s="27"/>
      <c r="B2" s="53"/>
      <c r="C2" s="54"/>
      <c r="D2" s="55"/>
      <c r="E2" s="55"/>
      <c r="F2" s="55"/>
      <c r="G2" s="55"/>
      <c r="H2" s="56"/>
    </row>
    <row r="3" spans="1:10">
      <c r="A3" s="27" t="s">
        <v>124</v>
      </c>
      <c r="B3" s="53"/>
      <c r="C3" s="54"/>
      <c r="D3" s="55"/>
      <c r="E3" s="55"/>
      <c r="F3" s="55"/>
      <c r="G3" s="55"/>
    </row>
    <row r="4" spans="1:10">
      <c r="A4" s="109" t="s">
        <v>109</v>
      </c>
      <c r="B4" s="110"/>
      <c r="C4" s="110"/>
      <c r="D4" s="110"/>
      <c r="E4" s="110"/>
      <c r="F4" s="110"/>
      <c r="G4" s="110"/>
    </row>
    <row r="5" spans="1:10">
      <c r="A5" s="4" t="s">
        <v>1</v>
      </c>
      <c r="B5" s="53"/>
      <c r="C5" s="54"/>
      <c r="D5" s="55"/>
      <c r="E5" s="55"/>
      <c r="F5" s="55"/>
      <c r="G5" s="55"/>
    </row>
    <row r="6" spans="1:10">
      <c r="A6" s="57"/>
      <c r="B6" s="54"/>
      <c r="C6" s="54"/>
      <c r="D6" s="55"/>
      <c r="E6" s="55"/>
      <c r="F6" s="55"/>
      <c r="G6" s="55"/>
    </row>
    <row r="7" spans="1:10" ht="63.75">
      <c r="A7" s="58"/>
      <c r="B7" s="59" t="s">
        <v>110</v>
      </c>
      <c r="C7" s="59" t="s">
        <v>24</v>
      </c>
      <c r="D7" s="59" t="s">
        <v>111</v>
      </c>
      <c r="E7" s="59" t="s">
        <v>112</v>
      </c>
      <c r="F7" s="59" t="s">
        <v>113</v>
      </c>
      <c r="G7" s="59" t="s">
        <v>114</v>
      </c>
      <c r="H7" s="60"/>
      <c r="J7" s="60"/>
    </row>
    <row r="8" spans="1:10" ht="15.75" thickBot="1">
      <c r="A8" s="61" t="s">
        <v>130</v>
      </c>
      <c r="B8" s="62">
        <v>7050000</v>
      </c>
      <c r="C8" s="62">
        <v>220973</v>
      </c>
      <c r="D8" s="62">
        <v>-4599492</v>
      </c>
      <c r="E8" s="62">
        <v>33256</v>
      </c>
      <c r="F8" s="62">
        <v>92231302</v>
      </c>
      <c r="G8" s="63">
        <f>SUM(B8:F8)</f>
        <v>94936039</v>
      </c>
      <c r="I8" s="64"/>
    </row>
    <row r="9" spans="1:10">
      <c r="A9" s="65"/>
      <c r="B9" s="66"/>
      <c r="C9" s="66"/>
      <c r="D9" s="66"/>
      <c r="E9" s="66"/>
      <c r="F9" s="66"/>
      <c r="G9" s="67"/>
      <c r="I9" s="64"/>
    </row>
    <row r="10" spans="1:10">
      <c r="A10" s="68" t="s">
        <v>125</v>
      </c>
      <c r="B10" s="69"/>
      <c r="C10" s="69"/>
      <c r="D10" s="70"/>
      <c r="E10" s="70"/>
      <c r="F10" s="70">
        <v>-14000031</v>
      </c>
      <c r="G10" s="70">
        <f>SUM(B10:F10)</f>
        <v>-14000031</v>
      </c>
    </row>
    <row r="11" spans="1:10" s="73" customFormat="1">
      <c r="A11" s="71" t="s">
        <v>126</v>
      </c>
      <c r="B11" s="69"/>
      <c r="C11" s="69"/>
      <c r="D11" s="70"/>
      <c r="E11" s="70"/>
      <c r="F11" s="72">
        <v>34003710</v>
      </c>
      <c r="G11" s="70">
        <f>SUM(B11:F11)</f>
        <v>34003710</v>
      </c>
      <c r="I11" s="74"/>
    </row>
    <row r="12" spans="1:10" s="73" customFormat="1">
      <c r="A12" s="71" t="s">
        <v>127</v>
      </c>
      <c r="B12" s="69"/>
      <c r="C12" s="69"/>
      <c r="D12" s="70"/>
      <c r="E12" s="70">
        <v>62868</v>
      </c>
      <c r="F12" s="72"/>
      <c r="G12" s="70">
        <f>SUM(B12:F12)</f>
        <v>62868</v>
      </c>
      <c r="I12" s="74"/>
    </row>
    <row r="13" spans="1:10" s="73" customFormat="1">
      <c r="A13" s="71" t="s">
        <v>128</v>
      </c>
      <c r="B13" s="69"/>
      <c r="C13" s="69"/>
      <c r="D13" s="70">
        <v>2972330</v>
      </c>
      <c r="E13" s="70">
        <v>-66</v>
      </c>
      <c r="F13" s="72">
        <v>66</v>
      </c>
      <c r="G13" s="70">
        <f>SUM(B13:F13)</f>
        <v>2972330</v>
      </c>
      <c r="I13" s="74"/>
    </row>
    <row r="14" spans="1:10" ht="15.75" thickBot="1">
      <c r="A14" s="75"/>
      <c r="B14" s="76"/>
      <c r="C14" s="77"/>
      <c r="D14" s="76"/>
      <c r="E14" s="76"/>
      <c r="F14" s="76"/>
      <c r="G14" s="78"/>
      <c r="I14" s="64"/>
    </row>
    <row r="15" spans="1:10" ht="15.75" thickBot="1">
      <c r="A15" s="61" t="s">
        <v>131</v>
      </c>
      <c r="B15" s="79">
        <f t="shared" ref="B15:G15" si="0">SUM(B8,B10:B13)</f>
        <v>7050000</v>
      </c>
      <c r="C15" s="79">
        <f t="shared" si="0"/>
        <v>220973</v>
      </c>
      <c r="D15" s="79">
        <f t="shared" si="0"/>
        <v>-1627162</v>
      </c>
      <c r="E15" s="79">
        <f t="shared" si="0"/>
        <v>96058</v>
      </c>
      <c r="F15" s="79">
        <f t="shared" si="0"/>
        <v>112235047</v>
      </c>
      <c r="G15" s="79">
        <f t="shared" si="0"/>
        <v>117974916</v>
      </c>
      <c r="I15" s="64"/>
    </row>
    <row r="16" spans="1:10">
      <c r="A16" s="65"/>
      <c r="B16" s="80"/>
      <c r="C16" s="81"/>
      <c r="D16" s="80"/>
      <c r="E16" s="80"/>
      <c r="F16" s="80"/>
      <c r="G16" s="82"/>
      <c r="I16" s="64"/>
    </row>
    <row r="17" spans="1:10" ht="15.75" thickBot="1">
      <c r="A17" s="61" t="s">
        <v>131</v>
      </c>
      <c r="B17" s="62">
        <v>7050000</v>
      </c>
      <c r="C17" s="62">
        <v>220973</v>
      </c>
      <c r="D17" s="62">
        <v>-1627162</v>
      </c>
      <c r="E17" s="62">
        <v>96058</v>
      </c>
      <c r="F17" s="62">
        <v>112235047</v>
      </c>
      <c r="G17" s="62">
        <f>SUM(B17:F17)</f>
        <v>117974916</v>
      </c>
      <c r="I17" s="64"/>
    </row>
    <row r="18" spans="1:10">
      <c r="A18" s="65"/>
      <c r="B18" s="66"/>
      <c r="C18" s="66"/>
      <c r="D18" s="66"/>
      <c r="E18" s="66"/>
      <c r="F18" s="66"/>
      <c r="G18" s="67"/>
      <c r="I18" s="64"/>
    </row>
    <row r="19" spans="1:10" ht="25.5">
      <c r="A19" s="71" t="s">
        <v>129</v>
      </c>
      <c r="B19" s="69"/>
      <c r="C19" s="69"/>
      <c r="D19" s="70"/>
      <c r="E19" s="70"/>
      <c r="F19" s="72">
        <v>-17000018</v>
      </c>
      <c r="G19" s="70">
        <f>SUM(B19:F19)</f>
        <v>-17000018</v>
      </c>
      <c r="J19" s="83"/>
    </row>
    <row r="20" spans="1:10">
      <c r="A20" s="71" t="s">
        <v>126</v>
      </c>
      <c r="B20" s="69"/>
      <c r="C20" s="69"/>
      <c r="D20" s="70"/>
      <c r="E20" s="70"/>
      <c r="F20" s="72">
        <v>11609721.380599998</v>
      </c>
      <c r="G20" s="70">
        <f>SUM(B20:F20)</f>
        <v>11609721.380599998</v>
      </c>
      <c r="J20" s="83"/>
    </row>
    <row r="21" spans="1:10">
      <c r="A21" s="71" t="s">
        <v>128</v>
      </c>
      <c r="B21" s="69"/>
      <c r="C21" s="69"/>
      <c r="D21" s="70">
        <v>1729503</v>
      </c>
      <c r="E21" s="70">
        <v>1</v>
      </c>
      <c r="F21" s="72">
        <v>1</v>
      </c>
      <c r="G21" s="70">
        <f>SUM(B21:F21)</f>
        <v>1729505</v>
      </c>
    </row>
    <row r="22" spans="1:10" ht="15.75" thickBot="1">
      <c r="A22" s="84"/>
      <c r="B22" s="76"/>
      <c r="C22" s="77"/>
      <c r="D22" s="76"/>
      <c r="E22" s="76"/>
      <c r="F22" s="76"/>
      <c r="G22" s="78">
        <f>SUM(B22:F22)</f>
        <v>0</v>
      </c>
      <c r="J22" s="85"/>
    </row>
    <row r="23" spans="1:10" ht="15.75" thickBot="1">
      <c r="A23" s="61" t="s">
        <v>132</v>
      </c>
      <c r="B23" s="79">
        <f t="shared" ref="B23:G23" si="1">SUM(B17,B19:B21)</f>
        <v>7050000</v>
      </c>
      <c r="C23" s="79">
        <f t="shared" si="1"/>
        <v>220973</v>
      </c>
      <c r="D23" s="79">
        <f t="shared" si="1"/>
        <v>102341</v>
      </c>
      <c r="E23" s="79">
        <f t="shared" si="1"/>
        <v>96059</v>
      </c>
      <c r="F23" s="79">
        <f t="shared" si="1"/>
        <v>106844751.38060001</v>
      </c>
      <c r="G23" s="79">
        <f t="shared" si="1"/>
        <v>114314124.38060001</v>
      </c>
    </row>
    <row r="24" spans="1:10">
      <c r="A24" s="55"/>
      <c r="B24" s="55"/>
      <c r="C24" s="55"/>
      <c r="D24" s="55"/>
      <c r="E24" s="55"/>
      <c r="F24" s="55"/>
      <c r="G24" s="55"/>
      <c r="I24" s="64"/>
      <c r="J24" s="83"/>
    </row>
    <row r="25" spans="1:10">
      <c r="A25" s="55"/>
      <c r="B25" s="55"/>
      <c r="C25" s="55"/>
      <c r="D25" s="55"/>
      <c r="E25" s="55"/>
      <c r="F25" s="55"/>
      <c r="G25" s="55"/>
      <c r="I25" s="64"/>
    </row>
    <row r="26" spans="1:10" s="7" customFormat="1" ht="12.75">
      <c r="A26" s="86" t="s">
        <v>48</v>
      </c>
      <c r="B26" s="86"/>
      <c r="C26" s="111" t="s">
        <v>49</v>
      </c>
      <c r="D26" s="111"/>
      <c r="E26" s="87"/>
      <c r="F26" s="88"/>
      <c r="G26" s="65"/>
      <c r="H26" s="7" t="s">
        <v>115</v>
      </c>
    </row>
    <row r="27" spans="1:10" s="93" customFormat="1" ht="12.75">
      <c r="A27" s="89"/>
      <c r="B27" s="90"/>
      <c r="C27" s="112"/>
      <c r="D27" s="113"/>
      <c r="E27" s="91"/>
      <c r="F27" s="92"/>
      <c r="G27" s="92"/>
    </row>
    <row r="28" spans="1:10" s="7" customFormat="1" ht="12.75">
      <c r="A28" s="86" t="s">
        <v>50</v>
      </c>
      <c r="B28" s="86"/>
      <c r="C28" s="111" t="s">
        <v>116</v>
      </c>
      <c r="D28" s="111"/>
      <c r="E28" s="87"/>
      <c r="F28" s="94"/>
      <c r="G28" s="94"/>
    </row>
    <row r="29" spans="1:10">
      <c r="A29" s="25"/>
      <c r="B29" s="25"/>
      <c r="C29" s="114"/>
      <c r="D29" s="115"/>
      <c r="E29" s="95"/>
      <c r="H29" s="83"/>
    </row>
    <row r="30" spans="1:10">
      <c r="A30" s="31"/>
    </row>
    <row r="33" spans="4:5">
      <c r="D33" s="83"/>
      <c r="E33" s="83"/>
    </row>
  </sheetData>
  <mergeCells count="5">
    <mergeCell ref="A4:G4"/>
    <mergeCell ref="C26:D26"/>
    <mergeCell ref="C27:D27"/>
    <mergeCell ref="C28:D28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ф1,ф2</vt:lpstr>
      <vt:lpstr>Ф3</vt:lpstr>
      <vt:lpstr>Ф4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2024-05-30T04:35:05Z</dcterms:modified>
</cp:coreProperties>
</file>