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la11202\FCD\Айсулу\Финансовая отчетность\2022\2 квартал\"/>
    </mc:Choice>
  </mc:AlternateContent>
  <bookViews>
    <workbookView xWindow="0" yWindow="0" windowWidth="25200" windowHeight="11385" activeTab="1"/>
  </bookViews>
  <sheets>
    <sheet name="FP" sheetId="3" r:id="rId1"/>
    <sheet name="PorL" sheetId="4" r:id="rId2"/>
    <sheet name="F3" sheetId="5" r:id="rId3"/>
    <sheet name="F4" sheetId="6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4" i="5" l="1"/>
  <c r="B44" i="5"/>
  <c r="F21" i="6"/>
  <c r="D21" i="6"/>
  <c r="G20" i="6"/>
  <c r="G19" i="6"/>
  <c r="G18" i="6"/>
  <c r="E16" i="6"/>
  <c r="E21" i="6" s="1"/>
  <c r="C16" i="6"/>
  <c r="B16" i="6"/>
  <c r="F14" i="6"/>
  <c r="E14" i="6"/>
  <c r="D14" i="6"/>
  <c r="C14" i="6"/>
  <c r="B14" i="6"/>
  <c r="G12" i="6"/>
  <c r="G11" i="6"/>
  <c r="G10" i="6"/>
  <c r="C40" i="5"/>
  <c r="B40" i="5"/>
  <c r="C30" i="5"/>
  <c r="C32" i="5" s="1"/>
  <c r="B30" i="5"/>
  <c r="B32" i="5" s="1"/>
  <c r="G14" i="6" l="1"/>
  <c r="B46" i="5"/>
  <c r="B48" i="5" s="1"/>
  <c r="G16" i="6"/>
  <c r="G21" i="6" s="1"/>
  <c r="C46" i="5"/>
  <c r="C48" i="5" s="1"/>
  <c r="C40" i="3" l="1"/>
  <c r="B40" i="3"/>
  <c r="C32" i="3"/>
  <c r="C41" i="3" s="1"/>
  <c r="B32" i="3"/>
  <c r="C23" i="3"/>
  <c r="B23" i="3"/>
  <c r="B41" i="3" l="1"/>
</calcChain>
</file>

<file path=xl/sharedStrings.xml><?xml version="1.0" encoding="utf-8"?>
<sst xmlns="http://schemas.openxmlformats.org/spreadsheetml/2006/main" count="152" uniqueCount="131">
  <si>
    <t>JSC “ALTYN BANK” (SB of China Citic Bank Corporation Ltd)</t>
  </si>
  <si>
    <t>Jia Fei</t>
  </si>
  <si>
    <t>A. Karzhaubekov</t>
  </si>
  <si>
    <t xml:space="preserve">A. Karzhaubekov </t>
  </si>
  <si>
    <t>损益表</t>
    <phoneticPr fontId="14" type="noConversion"/>
  </si>
  <si>
    <r>
      <t>(</t>
    </r>
    <r>
      <rPr>
        <b/>
        <i/>
        <sz val="9"/>
        <color theme="1"/>
        <rFont val="NSimSun"/>
        <family val="3"/>
        <charset val="134"/>
      </rPr>
      <t>单位：千坚戈</t>
    </r>
    <r>
      <rPr>
        <b/>
        <i/>
        <sz val="9"/>
        <color theme="1"/>
        <rFont val="Arial"/>
        <family val="2"/>
        <charset val="204"/>
      </rPr>
      <t>)</t>
    </r>
    <phoneticPr fontId="14" type="noConversion"/>
  </si>
  <si>
    <t>未经审计</t>
    <phoneticPr fontId="14" type="noConversion"/>
  </si>
  <si>
    <t>季度末</t>
    <phoneticPr fontId="14" type="noConversion"/>
  </si>
  <si>
    <t>季度末</t>
    <phoneticPr fontId="14" type="noConversion"/>
  </si>
  <si>
    <t>月末</t>
    <phoneticPr fontId="14" type="noConversion"/>
  </si>
  <si>
    <t>月末</t>
    <phoneticPr fontId="14" type="noConversion"/>
  </si>
  <si>
    <t>利息收入</t>
  </si>
  <si>
    <t>利息支出</t>
    <phoneticPr fontId="14" type="noConversion"/>
  </si>
  <si>
    <t>计息资产减值损失前的净利息收入</t>
  </si>
  <si>
    <t>信贷损失准备金</t>
  </si>
  <si>
    <t>净利息收入</t>
  </si>
  <si>
    <t>手续费及佣金收入</t>
  </si>
  <si>
    <t>手续费及佣金支出</t>
  </si>
  <si>
    <t>手续费收入净额</t>
    <phoneticPr fontId="14" type="noConversion"/>
  </si>
  <si>
    <r>
      <t>以公允价值计量且其变动计入当期损益的金融资产和负债的净收益</t>
    </r>
    <r>
      <rPr>
        <sz val="9"/>
        <color theme="1"/>
        <rFont val="Times New Roman"/>
        <family val="1"/>
        <charset val="204"/>
      </rPr>
      <t>/</t>
    </r>
    <r>
      <rPr>
        <sz val="9"/>
        <color theme="1"/>
        <rFont val="NSimSun"/>
        <family val="3"/>
        <charset val="134"/>
      </rPr>
      <t>（损失）</t>
    </r>
  </si>
  <si>
    <r>
      <t>以公允价值计量且其变动计入其他综合收益的金融资产的净收益</t>
    </r>
    <r>
      <rPr>
        <sz val="9"/>
        <color theme="1"/>
        <rFont val="Times New Roman"/>
        <family val="1"/>
        <charset val="204"/>
      </rPr>
      <t>/</t>
    </r>
    <r>
      <rPr>
        <sz val="9"/>
        <color theme="1"/>
        <rFont val="NSimSun"/>
        <family val="3"/>
        <charset val="134"/>
      </rPr>
      <t>（损失）</t>
    </r>
  </si>
  <si>
    <t>其他收入</t>
    <phoneticPr fontId="14" type="noConversion"/>
  </si>
  <si>
    <t>外汇损益</t>
    <phoneticPr fontId="14" type="noConversion"/>
  </si>
  <si>
    <t>其他非利息收入</t>
    <phoneticPr fontId="14" type="noConversion"/>
  </si>
  <si>
    <t>营业费用</t>
  </si>
  <si>
    <t>非利息支出</t>
  </si>
  <si>
    <t>税前利润</t>
    <phoneticPr fontId="14" type="noConversion"/>
  </si>
  <si>
    <t>所得税费用</t>
  </si>
  <si>
    <t>年度净利润</t>
    <phoneticPr fontId="14" type="noConversion"/>
  </si>
  <si>
    <t>董事会副主席</t>
  </si>
  <si>
    <t>总会计师</t>
    <phoneticPr fontId="14" type="noConversion"/>
  </si>
  <si>
    <t>其他资产减值损失</t>
    <phoneticPr fontId="14" type="noConversion"/>
  </si>
  <si>
    <r>
      <t>2021</t>
    </r>
    <r>
      <rPr>
        <b/>
        <sz val="9"/>
        <color theme="1"/>
        <rFont val="NSimSun"/>
        <family val="3"/>
        <charset val="134"/>
      </rPr>
      <t>年6月30日</t>
    </r>
  </si>
  <si>
    <r>
      <rPr>
        <sz val="10"/>
        <color rgb="FF212529"/>
        <rFont val="NSimSun"/>
        <family val="3"/>
        <charset val="134"/>
      </rPr>
      <t>阿尔金银行</t>
    </r>
    <r>
      <rPr>
        <sz val="10"/>
        <color rgb="FF212529"/>
        <rFont val="NSimSun"/>
        <family val="3"/>
        <charset val="134"/>
      </rPr>
      <t>股份公司（中国中信银行股份有限公司子行）</t>
    </r>
  </si>
  <si>
    <t>财务报表</t>
    <phoneticPr fontId="11" type="noConversion"/>
  </si>
  <si>
    <t>(千坚戈) 未经审计</t>
  </si>
  <si>
    <t>2020年12月31日</t>
  </si>
  <si>
    <t>资产:</t>
  </si>
  <si>
    <t>现金及现金等价物</t>
    <phoneticPr fontId="11" type="noConversion"/>
  </si>
  <si>
    <t>存放央行款项</t>
    <phoneticPr fontId="11" type="noConversion"/>
  </si>
  <si>
    <t>同业资产</t>
    <phoneticPr fontId="11" type="noConversion"/>
  </si>
  <si>
    <t>以公允价值计量且其变动计入当期损益的金融资产</t>
  </si>
  <si>
    <t>客户贷款</t>
    <phoneticPr fontId="11" type="noConversion"/>
  </si>
  <si>
    <t>受托支付</t>
    <phoneticPr fontId="11" type="noConversion"/>
  </si>
  <si>
    <t>以公允价值计量且其变动计入其他综合收益的金融资产</t>
  </si>
  <si>
    <t>以摊余成本计量的债券，不含准备金</t>
    <phoneticPr fontId="11" type="noConversion"/>
  </si>
  <si>
    <t>当期所得税</t>
    <phoneticPr fontId="11" type="noConversion"/>
  </si>
  <si>
    <t>递延所得税</t>
    <phoneticPr fontId="11" type="noConversion"/>
  </si>
  <si>
    <t>固定资产</t>
    <phoneticPr fontId="11" type="noConversion"/>
  </si>
  <si>
    <t>无形资产</t>
    <phoneticPr fontId="11" type="noConversion"/>
  </si>
  <si>
    <t>其他资产</t>
    <phoneticPr fontId="11" type="noConversion"/>
  </si>
  <si>
    <t>总资产</t>
    <phoneticPr fontId="11" type="noConversion"/>
  </si>
  <si>
    <t>负债:</t>
  </si>
  <si>
    <t>以公允价值计量且其变动计入当期损益的金融负债</t>
  </si>
  <si>
    <t>同业负债</t>
    <phoneticPr fontId="11" type="noConversion"/>
  </si>
  <si>
    <t>回购协议</t>
    <phoneticPr fontId="11" type="noConversion"/>
  </si>
  <si>
    <t>客户存款</t>
    <phoneticPr fontId="11" type="noConversion"/>
  </si>
  <si>
    <t>准备金</t>
    <phoneticPr fontId="11" type="noConversion"/>
  </si>
  <si>
    <t>其他负债</t>
    <phoneticPr fontId="11" type="noConversion"/>
  </si>
  <si>
    <t>总负债</t>
    <phoneticPr fontId="11" type="noConversion"/>
  </si>
  <si>
    <t>权益:</t>
  </si>
  <si>
    <t>股东权益:</t>
  </si>
  <si>
    <t>股本</t>
    <phoneticPr fontId="11" type="noConversion"/>
  </si>
  <si>
    <t>资本公积</t>
    <phoneticPr fontId="11" type="noConversion"/>
  </si>
  <si>
    <t>以公允价值计量且其变动计入其他综合收益的金融资产</t>
    <phoneticPr fontId="11" type="noConversion"/>
  </si>
  <si>
    <t>未分配利润</t>
    <phoneticPr fontId="11" type="noConversion"/>
  </si>
  <si>
    <t>权益总额</t>
    <phoneticPr fontId="11" type="noConversion"/>
  </si>
  <si>
    <t>权益负债总计</t>
    <phoneticPr fontId="11" type="noConversion"/>
  </si>
  <si>
    <t>管理委员会副主席</t>
  </si>
  <si>
    <t>总会计师</t>
    <phoneticPr fontId="11" type="noConversion"/>
  </si>
  <si>
    <t>阿尔金银行股份公司（中国中信银行股份有限公司子行）</t>
  </si>
  <si>
    <t>现金流报告</t>
  </si>
  <si>
    <t>(单位：千坚戈)</t>
  </si>
  <si>
    <t>报告期末</t>
  </si>
  <si>
    <t>经营活动产生的现金流量：</t>
  </si>
  <si>
    <t>利息支出</t>
  </si>
  <si>
    <t>与以公允价值计量且其变动计入损益的金融工具交易的收入/（支出）</t>
  </si>
  <si>
    <t>外币业务收入</t>
  </si>
  <si>
    <t>其他收入</t>
  </si>
  <si>
    <t>其他行政支出</t>
  </si>
  <si>
    <t>哈萨克斯坦共和国国家银行的法定准备金要求净增额</t>
  </si>
  <si>
    <t>回购协议项下净增额</t>
  </si>
  <si>
    <t>其他金融机构存款净增额</t>
  </si>
  <si>
    <t>客户贷款净增额</t>
  </si>
  <si>
    <t>跟单结算债权的净增额</t>
  </si>
  <si>
    <t>其他资产净增额</t>
  </si>
  <si>
    <t>同业存款净增额</t>
  </si>
  <si>
    <t>经常账户和客户存款净增额</t>
  </si>
  <si>
    <t>以公允价值计量且其变动计入损益的金融资产交易的净增额</t>
  </si>
  <si>
    <t>与以公允价值计量且其变动计入损益的金融负债交易的净增额</t>
  </si>
  <si>
    <t>其他负债净增额</t>
  </si>
  <si>
    <t>税前经营活动产生的现金流量净额</t>
  </si>
  <si>
    <t>经营活动产生的现金流总额</t>
  </si>
  <si>
    <t>投资活动产生的现金流量：</t>
  </si>
  <si>
    <t>以公允价值计量变动计入其他综合收益的金融资产的出售和赎回</t>
  </si>
  <si>
    <t>以公允价值计量变动计入其他综合收益的金融资产的收购</t>
  </si>
  <si>
    <t>固定资产</t>
  </si>
  <si>
    <t>无形资产</t>
  </si>
  <si>
    <t>投资回收的摊余成本</t>
  </si>
  <si>
    <t>金融资产收购的摊余成本</t>
  </si>
  <si>
    <t>用于投资活动的净现金</t>
  </si>
  <si>
    <t>筹资活动产生的现金流量：</t>
  </si>
  <si>
    <t>融资租赁项下其他借入资金的偿清</t>
  </si>
  <si>
    <t>筹资活动所用现金净额</t>
  </si>
  <si>
    <t>外汇汇率变动对外币现金金额的影响</t>
  </si>
  <si>
    <t>现金和现金等价物的净增额</t>
  </si>
  <si>
    <t>现金和现金等价物，期初</t>
  </si>
  <si>
    <t>现金和现金等价物，期末</t>
  </si>
  <si>
    <t>贾飞</t>
  </si>
  <si>
    <t>总会计师</t>
  </si>
  <si>
    <t>Karzhaubekov A.Zh.</t>
  </si>
  <si>
    <t>截至 2021 年 6 月 30 日（未经审计）</t>
  </si>
  <si>
    <t xml:space="preserve"> 2021 年 6 月 30 日</t>
  </si>
  <si>
    <t xml:space="preserve"> 2020 年 6 月 30 日</t>
  </si>
  <si>
    <t>支付股息</t>
  </si>
  <si>
    <t>资本变动表</t>
  </si>
  <si>
    <t>股本</t>
  </si>
  <si>
    <t>实收资本补充</t>
  </si>
  <si>
    <t>以公允价值计量变动计入其他综合收益的金融资产重估准备金</t>
  </si>
  <si>
    <t>固定资产的重估储备</t>
  </si>
  <si>
    <t>未分配利润</t>
  </si>
  <si>
    <t>总资本</t>
  </si>
  <si>
    <t>本期净利润</t>
  </si>
  <si>
    <t>其他综合收益</t>
  </si>
  <si>
    <t>2021年3月31日 (未经审计)</t>
  </si>
  <si>
    <t>2019年12月31日 (审计后)</t>
  </si>
  <si>
    <t xml:space="preserve">  </t>
  </si>
  <si>
    <t>2020年6月30日 (未经审计)</t>
  </si>
  <si>
    <t>2022年06月30日</t>
  </si>
  <si>
    <t>2021年12月31日</t>
  </si>
  <si>
    <r>
      <t>2022</t>
    </r>
    <r>
      <rPr>
        <b/>
        <sz val="9"/>
        <color theme="1"/>
        <rFont val="NSimSun"/>
        <family val="3"/>
        <charset val="134"/>
      </rPr>
      <t>年6月30日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</si>
</sst>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_);_(* \(#,##0\);_(* &quot;-&quot;??_);_(@_)"/>
    <numFmt numFmtId="165" formatCode="_-* #,##0.00_р_._-;\-* #,##0.00_р_._-;_-* &quot;-&quot;??_р_._-;_-@_-"/>
    <numFmt numFmtId="166" formatCode="_-* #,##0_-;\-* #,##0_-;_-* &quot;-&quot;??_-;_-@_-"/>
    <numFmt numFmtId="167" formatCode="_(* #,##0_);_(* \(#,##0\);_(* &quot;-&quot;_);_(@_)"/>
    <numFmt numFmtId="168" formatCode="_-* #,##0_р_._-;\-* #,##0_р_._-;_-* &quot;-&quot;??_р_._-;_-@_-"/>
  </numFmts>
  <fonts count="3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i/>
      <sz val="9"/>
      <color theme="1"/>
      <name val="Arial"/>
      <family val="2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7.5"/>
      <color theme="1"/>
      <name val="Arial"/>
      <family val="2"/>
      <charset val="204"/>
    </font>
    <font>
      <b/>
      <sz val="8"/>
      <color theme="1"/>
      <name val="Verdana"/>
      <family val="2"/>
      <charset val="204"/>
    </font>
    <font>
      <sz val="10"/>
      <name val="Arial"/>
      <family val="2"/>
      <charset val="204"/>
    </font>
    <font>
      <sz val="9"/>
      <name val="Calibri"/>
      <family val="3"/>
      <charset val="134"/>
      <scheme val="minor"/>
    </font>
    <font>
      <b/>
      <sz val="9"/>
      <color theme="1"/>
      <name val="NSimSun"/>
      <family val="3"/>
      <charset val="134"/>
    </font>
    <font>
      <b/>
      <i/>
      <sz val="9"/>
      <color theme="1"/>
      <name val="NSimSun"/>
      <family val="3"/>
      <charset val="134"/>
    </font>
    <font>
      <sz val="9"/>
      <color theme="1"/>
      <name val="NSimSun"/>
      <family val="3"/>
      <charset val="134"/>
    </font>
    <font>
      <sz val="7.5"/>
      <color theme="1"/>
      <name val="NSimSun"/>
      <family val="3"/>
      <charset val="134"/>
    </font>
    <font>
      <b/>
      <sz val="9"/>
      <color rgb="FF212121"/>
      <name val="NSimSun"/>
      <family val="3"/>
      <charset val="134"/>
    </font>
    <font>
      <sz val="10"/>
      <color rgb="FF212529"/>
      <name val="NSimSun"/>
      <family val="3"/>
      <charset val="13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rgb="FF21212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name val="Times New Roman"/>
      <family val="1"/>
    </font>
    <font>
      <sz val="9"/>
      <name val="Times New Roman"/>
      <family val="1"/>
    </font>
    <font>
      <sz val="18"/>
      <color rgb="FF202124"/>
      <name val="Inherit"/>
    </font>
    <font>
      <sz val="10"/>
      <color indexed="8"/>
      <name val="Times New Roman"/>
      <family val="1"/>
      <charset val="204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65" fontId="2" fillId="0" borderId="0" applyFont="0" applyFill="0" applyBorder="0" applyAlignment="0" applyProtection="0"/>
    <xf numFmtId="0" fontId="13" fillId="0" borderId="0"/>
    <xf numFmtId="165" fontId="1" fillId="0" borderId="0" applyFont="0" applyFill="0" applyBorder="0" applyAlignment="0" applyProtection="0"/>
  </cellStyleXfs>
  <cellXfs count="141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164" fontId="5" fillId="0" borderId="0" xfId="0" applyNumberFormat="1" applyFont="1" applyFill="1" applyAlignment="1">
      <alignment horizontal="right" vertical="center" wrapText="1"/>
    </xf>
    <xf numFmtId="164" fontId="5" fillId="0" borderId="1" xfId="0" applyNumberFormat="1" applyFont="1" applyFill="1" applyBorder="1" applyAlignment="1">
      <alignment horizontal="right" vertical="center" wrapText="1"/>
    </xf>
    <xf numFmtId="164" fontId="4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164" fontId="5" fillId="0" borderId="0" xfId="0" applyNumberFormat="1" applyFont="1" applyAlignment="1">
      <alignment horizontal="right" vertical="center" wrapText="1"/>
    </xf>
    <xf numFmtId="164" fontId="5" fillId="0" borderId="1" xfId="0" applyNumberFormat="1" applyFont="1" applyBorder="1" applyAlignment="1">
      <alignment horizontal="right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10" fillId="0" borderId="0" xfId="0" applyFont="1" applyFill="1" applyBorder="1" applyAlignment="1">
      <alignment horizontal="left" vertical="top" wrapText="1"/>
    </xf>
    <xf numFmtId="49" fontId="10" fillId="0" borderId="0" xfId="0" applyNumberFormat="1" applyFont="1" applyFill="1" applyBorder="1" applyAlignment="1">
      <alignment horizontal="center" vertical="top" wrapText="1"/>
    </xf>
    <xf numFmtId="49" fontId="9" fillId="0" borderId="0" xfId="0" applyNumberFormat="1" applyFont="1" applyFill="1" applyBorder="1" applyAlignment="1">
      <alignment horizontal="right" vertical="top" wrapText="1"/>
    </xf>
    <xf numFmtId="164" fontId="4" fillId="0" borderId="0" xfId="0" applyNumberFormat="1" applyFont="1" applyFill="1" applyAlignment="1">
      <alignment horizontal="right" vertical="center" wrapText="1"/>
    </xf>
    <xf numFmtId="0" fontId="11" fillId="0" borderId="0" xfId="0" applyFont="1" applyAlignment="1">
      <alignment vertical="center" wrapText="1"/>
    </xf>
    <xf numFmtId="164" fontId="4" fillId="0" borderId="1" xfId="0" applyNumberFormat="1" applyFont="1" applyBorder="1" applyAlignment="1">
      <alignment horizontal="right" vertical="center" wrapText="1"/>
    </xf>
    <xf numFmtId="164" fontId="4" fillId="0" borderId="3" xfId="0" applyNumberFormat="1" applyFont="1" applyFill="1" applyBorder="1" applyAlignment="1">
      <alignment horizontal="right" vertical="center" wrapText="1"/>
    </xf>
    <xf numFmtId="3" fontId="4" fillId="0" borderId="0" xfId="0" applyNumberFormat="1" applyFont="1" applyBorder="1" applyAlignment="1">
      <alignment horizontal="right"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164" fontId="4" fillId="0" borderId="0" xfId="0" applyNumberFormat="1" applyFont="1" applyBorder="1" applyAlignment="1">
      <alignment horizontal="right" vertical="center" wrapText="1"/>
    </xf>
    <xf numFmtId="164" fontId="4" fillId="0" borderId="0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5" fillId="0" borderId="0" xfId="0" applyFont="1" applyFill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12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0" borderId="0" xfId="0" applyFont="1" applyAlignment="1">
      <alignment horizontal="right" wrapText="1"/>
    </xf>
    <xf numFmtId="0" fontId="15" fillId="0" borderId="0" xfId="0" applyFont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horizontal="left" vertical="center"/>
    </xf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vertical="center"/>
    </xf>
    <xf numFmtId="49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21" fillId="0" borderId="0" xfId="0" applyFont="1" applyAlignment="1">
      <alignment vertical="center" wrapText="1"/>
    </xf>
    <xf numFmtId="164" fontId="21" fillId="0" borderId="0" xfId="0" applyNumberFormat="1" applyFont="1" applyAlignment="1">
      <alignment horizontal="right" wrapText="1"/>
    </xf>
    <xf numFmtId="164" fontId="21" fillId="0" borderId="1" xfId="0" applyNumberFormat="1" applyFont="1" applyBorder="1" applyAlignment="1">
      <alignment horizontal="right" wrapText="1"/>
    </xf>
    <xf numFmtId="164" fontId="3" fillId="0" borderId="2" xfId="0" applyNumberFormat="1" applyFont="1" applyBorder="1" applyAlignment="1">
      <alignment horizontal="right" vertical="center" wrapText="1"/>
    </xf>
    <xf numFmtId="164" fontId="21" fillId="0" borderId="0" xfId="0" applyNumberFormat="1" applyFont="1" applyAlignment="1">
      <alignment horizontal="right" vertical="center" wrapText="1"/>
    </xf>
    <xf numFmtId="164" fontId="23" fillId="0" borderId="0" xfId="0" applyNumberFormat="1" applyFont="1" applyAlignment="1">
      <alignment horizontal="right" vertical="center" wrapText="1"/>
    </xf>
    <xf numFmtId="164" fontId="21" fillId="0" borderId="0" xfId="0" applyNumberFormat="1" applyFont="1" applyFill="1" applyAlignment="1">
      <alignment horizontal="right" vertical="center" wrapText="1"/>
    </xf>
    <xf numFmtId="164" fontId="21" fillId="0" borderId="1" xfId="0" applyNumberFormat="1" applyFont="1" applyBorder="1" applyAlignment="1">
      <alignment horizontal="right" vertical="center" wrapText="1"/>
    </xf>
    <xf numFmtId="164" fontId="3" fillId="0" borderId="0" xfId="0" applyNumberFormat="1" applyFont="1" applyAlignment="1">
      <alignment horizontal="right" vertical="center" wrapText="1"/>
    </xf>
    <xf numFmtId="0" fontId="24" fillId="0" borderId="0" xfId="0" applyFont="1" applyAlignment="1">
      <alignment horizontal="left" vertical="center"/>
    </xf>
    <xf numFmtId="0" fontId="3" fillId="0" borderId="0" xfId="0" applyFont="1" applyBorder="1" applyAlignment="1">
      <alignment horizontal="right" vertical="center" wrapText="1"/>
    </xf>
    <xf numFmtId="0" fontId="25" fillId="0" borderId="0" xfId="0" applyFont="1" applyFill="1" applyBorder="1" applyAlignment="1">
      <alignment horizontal="center" vertical="top" wrapText="1"/>
    </xf>
    <xf numFmtId="0" fontId="26" fillId="0" borderId="0" xfId="0" applyFont="1" applyFill="1" applyBorder="1" applyAlignment="1">
      <alignment horizontal="left" vertical="top" wrapText="1"/>
    </xf>
    <xf numFmtId="49" fontId="26" fillId="0" borderId="0" xfId="0" applyNumberFormat="1" applyFont="1" applyFill="1" applyBorder="1" applyAlignment="1">
      <alignment horizontal="center" vertical="top" wrapText="1"/>
    </xf>
    <xf numFmtId="49" fontId="25" fillId="0" borderId="0" xfId="0" applyNumberFormat="1" applyFont="1" applyFill="1" applyBorder="1" applyAlignment="1">
      <alignment horizontal="right" vertical="top" wrapText="1"/>
    </xf>
    <xf numFmtId="0" fontId="0" fillId="0" borderId="0" xfId="0" applyFill="1"/>
    <xf numFmtId="0" fontId="4" fillId="0" borderId="0" xfId="0" applyFont="1" applyFill="1" applyAlignment="1">
      <alignment horizontal="right" vertical="center" wrapText="1"/>
    </xf>
    <xf numFmtId="0" fontId="3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27" fillId="0" borderId="0" xfId="0" applyFont="1" applyFill="1" applyAlignment="1">
      <alignment horizontal="right" vertical="center" wrapText="1"/>
    </xf>
    <xf numFmtId="0" fontId="28" fillId="0" borderId="0" xfId="0" applyFont="1" applyFill="1"/>
    <xf numFmtId="0" fontId="5" fillId="0" borderId="0" xfId="0" applyFont="1" applyFill="1" applyAlignment="1">
      <alignment vertical="center" wrapText="1"/>
    </xf>
    <xf numFmtId="4" fontId="28" fillId="0" borderId="0" xfId="0" applyNumberFormat="1" applyFont="1" applyFill="1" applyAlignment="1">
      <alignment horizontal="right" vertical="center" wrapText="1"/>
    </xf>
    <xf numFmtId="166" fontId="21" fillId="0" borderId="0" xfId="3" applyNumberFormat="1" applyFont="1" applyAlignment="1">
      <alignment horizontal="left" vertical="center" wrapText="1"/>
    </xf>
    <xf numFmtId="167" fontId="5" fillId="0" borderId="0" xfId="0" applyNumberFormat="1" applyFont="1" applyFill="1" applyAlignment="1">
      <alignment horizontal="right" vertical="center" wrapText="1"/>
    </xf>
    <xf numFmtId="167" fontId="10" fillId="0" borderId="0" xfId="0" applyNumberFormat="1" applyFont="1" applyFill="1" applyAlignment="1">
      <alignment horizontal="right" vertical="center" wrapText="1"/>
    </xf>
    <xf numFmtId="0" fontId="10" fillId="0" borderId="0" xfId="0" applyFont="1" applyFill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167" fontId="10" fillId="0" borderId="1" xfId="0" applyNumberFormat="1" applyFont="1" applyFill="1" applyBorder="1" applyAlignment="1">
      <alignment horizontal="right" vertical="center" wrapText="1"/>
    </xf>
    <xf numFmtId="167" fontId="5" fillId="0" borderId="1" xfId="0" applyNumberFormat="1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vertical="center" wrapText="1"/>
    </xf>
    <xf numFmtId="167" fontId="4" fillId="0" borderId="1" xfId="0" applyNumberFormat="1" applyFont="1" applyFill="1" applyBorder="1" applyAlignment="1">
      <alignment horizontal="right" vertical="center" wrapText="1"/>
    </xf>
    <xf numFmtId="0" fontId="9" fillId="0" borderId="0" xfId="0" applyFont="1" applyFill="1" applyAlignment="1">
      <alignment vertical="center" wrapText="1"/>
    </xf>
    <xf numFmtId="167" fontId="28" fillId="0" borderId="0" xfId="0" applyNumberFormat="1" applyFont="1" applyFill="1" applyAlignment="1">
      <alignment horizontal="right" vertical="center" wrapText="1"/>
    </xf>
    <xf numFmtId="0" fontId="10" fillId="0" borderId="0" xfId="0" applyFont="1" applyFill="1" applyBorder="1" applyAlignment="1">
      <alignment vertical="center" wrapText="1"/>
    </xf>
    <xf numFmtId="167" fontId="5" fillId="0" borderId="0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1" fontId="0" fillId="0" borderId="0" xfId="0" applyNumberFormat="1" applyFill="1"/>
    <xf numFmtId="0" fontId="29" fillId="0" borderId="0" xfId="0" applyFont="1" applyFill="1" applyBorder="1" applyAlignment="1">
      <alignment horizontal="center" vertical="top" wrapText="1"/>
    </xf>
    <xf numFmtId="0" fontId="29" fillId="0" borderId="0" xfId="0" applyFont="1" applyFill="1" applyBorder="1" applyAlignment="1">
      <alignment horizontal="left" vertical="top" wrapText="1"/>
    </xf>
    <xf numFmtId="49" fontId="30" fillId="0" borderId="0" xfId="0" applyNumberFormat="1" applyFont="1" applyFill="1" applyBorder="1" applyAlignment="1">
      <alignment horizontal="center" vertical="top" wrapText="1"/>
    </xf>
    <xf numFmtId="0" fontId="31" fillId="0" borderId="0" xfId="0" applyFont="1" applyAlignment="1">
      <alignment horizontal="left" vertical="center"/>
    </xf>
    <xf numFmtId="0" fontId="21" fillId="0" borderId="0" xfId="0" applyFont="1" applyFill="1"/>
    <xf numFmtId="0" fontId="3" fillId="0" borderId="0" xfId="0" applyFont="1" applyFill="1" applyAlignment="1">
      <alignment horizontal="right" vertical="center" wrapText="1"/>
    </xf>
    <xf numFmtId="0" fontId="1" fillId="0" borderId="0" xfId="0" applyFont="1"/>
    <xf numFmtId="0" fontId="22" fillId="0" borderId="0" xfId="0" applyFont="1" applyFill="1" applyAlignment="1">
      <alignment vertical="center"/>
    </xf>
    <xf numFmtId="0" fontId="3" fillId="0" borderId="1" xfId="0" applyFont="1" applyBorder="1" applyAlignment="1">
      <alignment vertical="center" wrapText="1"/>
    </xf>
    <xf numFmtId="164" fontId="3" fillId="0" borderId="1" xfId="0" applyNumberFormat="1" applyFont="1" applyFill="1" applyBorder="1" applyAlignment="1">
      <alignment horizontal="right" vertical="center" wrapText="1"/>
    </xf>
    <xf numFmtId="168" fontId="3" fillId="0" borderId="1" xfId="3" applyNumberFormat="1" applyFont="1" applyBorder="1" applyAlignment="1">
      <alignment horizontal="right" vertical="center" wrapText="1"/>
    </xf>
    <xf numFmtId="0" fontId="0" fillId="0" borderId="0" xfId="0" applyBorder="1"/>
    <xf numFmtId="164" fontId="3" fillId="0" borderId="0" xfId="0" applyNumberFormat="1" applyFont="1" applyFill="1" applyAlignment="1">
      <alignment horizontal="right" vertical="center" wrapText="1"/>
    </xf>
    <xf numFmtId="168" fontId="3" fillId="0" borderId="0" xfId="3" applyNumberFormat="1" applyFont="1" applyBorder="1" applyAlignment="1">
      <alignment horizontal="right" vertical="center" wrapText="1"/>
    </xf>
    <xf numFmtId="0" fontId="21" fillId="0" borderId="0" xfId="0" applyFont="1" applyFill="1" applyAlignment="1">
      <alignment vertical="center" wrapText="1"/>
    </xf>
    <xf numFmtId="164" fontId="21" fillId="0" borderId="0" xfId="0" applyNumberFormat="1" applyFont="1" applyBorder="1" applyAlignment="1">
      <alignment vertical="center" wrapText="1"/>
    </xf>
    <xf numFmtId="166" fontId="21" fillId="0" borderId="0" xfId="3" applyNumberFormat="1" applyFont="1" applyAlignment="1">
      <alignment vertical="center" wrapText="1"/>
    </xf>
    <xf numFmtId="0" fontId="0" fillId="0" borderId="0" xfId="0" applyFont="1"/>
    <xf numFmtId="0" fontId="0" fillId="0" borderId="0" xfId="0" applyFont="1" applyBorder="1"/>
    <xf numFmtId="0" fontId="21" fillId="0" borderId="0" xfId="0" applyFont="1" applyFill="1" applyBorder="1" applyAlignment="1">
      <alignment vertical="center" wrapText="1"/>
    </xf>
    <xf numFmtId="168" fontId="21" fillId="0" borderId="0" xfId="3" applyNumberFormat="1" applyFont="1" applyFill="1" applyBorder="1" applyAlignment="1">
      <alignment vertical="center" wrapText="1"/>
    </xf>
    <xf numFmtId="164" fontId="26" fillId="0" borderId="0" xfId="0" applyNumberFormat="1" applyFont="1" applyBorder="1" applyAlignment="1">
      <alignment vertical="center" wrapText="1"/>
    </xf>
    <xf numFmtId="0" fontId="26" fillId="0" borderId="1" xfId="0" applyFont="1" applyBorder="1" applyAlignment="1">
      <alignment vertical="center" wrapText="1"/>
    </xf>
    <xf numFmtId="0" fontId="21" fillId="0" borderId="1" xfId="0" applyFont="1" applyFill="1" applyBorder="1" applyAlignment="1">
      <alignment vertical="center" wrapText="1"/>
    </xf>
    <xf numFmtId="168" fontId="21" fillId="0" borderId="1" xfId="3" applyNumberFormat="1" applyFont="1" applyFill="1" applyBorder="1" applyAlignment="1">
      <alignment vertical="center" wrapText="1"/>
    </xf>
    <xf numFmtId="166" fontId="3" fillId="0" borderId="1" xfId="3" applyNumberFormat="1" applyFont="1" applyBorder="1" applyAlignment="1">
      <alignment vertical="center" wrapText="1"/>
    </xf>
    <xf numFmtId="164" fontId="3" fillId="0" borderId="1" xfId="0" applyNumberFormat="1" applyFont="1" applyFill="1" applyBorder="1" applyAlignment="1">
      <alignment vertical="center" wrapText="1"/>
    </xf>
    <xf numFmtId="166" fontId="3" fillId="0" borderId="0" xfId="3" applyNumberFormat="1" applyFont="1" applyBorder="1" applyAlignment="1">
      <alignment vertical="center" wrapText="1"/>
    </xf>
    <xf numFmtId="164" fontId="0" fillId="0" borderId="0" xfId="0" applyNumberFormat="1"/>
    <xf numFmtId="0" fontId="32" fillId="0" borderId="1" xfId="2" applyFont="1" applyBorder="1" applyAlignment="1">
      <alignment wrapText="1"/>
    </xf>
    <xf numFmtId="168" fontId="0" fillId="0" borderId="0" xfId="0" applyNumberFormat="1"/>
    <xf numFmtId="0" fontId="3" fillId="0" borderId="0" xfId="0" applyFont="1" applyFill="1" applyBorder="1" applyAlignment="1">
      <alignment horizontal="center" vertical="center" wrapText="1"/>
    </xf>
    <xf numFmtId="168" fontId="3" fillId="0" borderId="0" xfId="0" applyNumberFormat="1" applyFont="1" applyAlignment="1">
      <alignment vertical="center" wrapText="1"/>
    </xf>
    <xf numFmtId="0" fontId="21" fillId="0" borderId="0" xfId="0" applyFont="1" applyAlignment="1">
      <alignment horizontal="center" vertical="top" wrapText="1"/>
    </xf>
    <xf numFmtId="0" fontId="26" fillId="0" borderId="0" xfId="0" applyFont="1" applyFill="1" applyBorder="1" applyAlignment="1">
      <alignment vertical="top"/>
    </xf>
    <xf numFmtId="0" fontId="29" fillId="0" borderId="0" xfId="0" applyFont="1" applyFill="1" applyBorder="1" applyAlignment="1">
      <alignment vertical="top"/>
    </xf>
    <xf numFmtId="164" fontId="3" fillId="0" borderId="0" xfId="0" applyNumberFormat="1" applyFont="1" applyAlignment="1">
      <alignment vertical="center" wrapText="1"/>
    </xf>
    <xf numFmtId="0" fontId="33" fillId="0" borderId="0" xfId="0" applyFont="1" applyAlignment="1">
      <alignment horizontal="center" vertical="top" wrapText="1"/>
    </xf>
    <xf numFmtId="167" fontId="4" fillId="0" borderId="5" xfId="0" applyNumberFormat="1" applyFont="1" applyFill="1" applyBorder="1" applyAlignment="1">
      <alignment horizontal="right" vertical="center" wrapText="1"/>
    </xf>
    <xf numFmtId="167" fontId="5" fillId="0" borderId="5" xfId="0" applyNumberFormat="1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4" fillId="0" borderId="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justify" vertical="center" wrapText="1"/>
    </xf>
    <xf numFmtId="0" fontId="21" fillId="0" borderId="0" xfId="0" applyFont="1" applyAlignment="1">
      <alignment wrapText="1"/>
    </xf>
    <xf numFmtId="49" fontId="30" fillId="0" borderId="0" xfId="0" applyNumberFormat="1" applyFont="1" applyFill="1" applyBorder="1" applyAlignment="1">
      <alignment horizontal="center" vertical="top" wrapText="1"/>
    </xf>
    <xf numFmtId="0" fontId="33" fillId="0" borderId="0" xfId="0" applyFont="1" applyAlignment="1">
      <alignment horizontal="center" vertical="top" wrapText="1"/>
    </xf>
  </cellXfs>
  <cellStyles count="4">
    <cellStyle name="Normal 2" xfId="2"/>
    <cellStyle name="Обычный" xfId="0" builtinId="0"/>
    <cellStyle name="Финансовый 2" xfId="1"/>
    <cellStyle name="Финансовый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6"/>
  <sheetViews>
    <sheetView workbookViewId="0">
      <selection activeCell="D44" sqref="D44"/>
    </sheetView>
  </sheetViews>
  <sheetFormatPr defaultRowHeight="15"/>
  <cols>
    <col min="1" max="1" width="53.140625" customWidth="1"/>
    <col min="2" max="2" width="21.7109375" customWidth="1"/>
    <col min="3" max="3" width="20.28515625" customWidth="1"/>
  </cols>
  <sheetData>
    <row r="1" spans="1:7">
      <c r="A1" s="40" t="s">
        <v>33</v>
      </c>
    </row>
    <row r="2" spans="1:7">
      <c r="A2" s="1"/>
    </row>
    <row r="3" spans="1:7">
      <c r="A3" s="32" t="s">
        <v>34</v>
      </c>
    </row>
    <row r="4" spans="1:7">
      <c r="A4" s="1" t="s">
        <v>128</v>
      </c>
      <c r="B4" s="41"/>
      <c r="C4" s="41"/>
    </row>
    <row r="5" spans="1:7">
      <c r="A5" s="42" t="s">
        <v>35</v>
      </c>
      <c r="B5" s="41"/>
      <c r="C5" s="41"/>
    </row>
    <row r="6" spans="1:7">
      <c r="A6" s="41"/>
      <c r="B6" s="41"/>
      <c r="C6" s="41"/>
    </row>
    <row r="7" spans="1:7">
      <c r="A7" s="41"/>
      <c r="B7" s="43" t="s">
        <v>128</v>
      </c>
      <c r="C7" s="43" t="s">
        <v>129</v>
      </c>
    </row>
    <row r="8" spans="1:7" ht="8.25" customHeight="1">
      <c r="A8" s="44"/>
      <c r="B8" s="45"/>
      <c r="C8" s="45"/>
    </row>
    <row r="9" spans="1:7">
      <c r="A9" s="46" t="s">
        <v>37</v>
      </c>
      <c r="B9" s="47"/>
      <c r="C9" s="47"/>
    </row>
    <row r="10" spans="1:7" ht="20.25" customHeight="1">
      <c r="A10" s="48" t="s">
        <v>38</v>
      </c>
      <c r="B10" s="49">
        <v>356111936.63999999</v>
      </c>
      <c r="C10" s="49">
        <v>97774235.170000002</v>
      </c>
      <c r="G10" s="11"/>
    </row>
    <row r="11" spans="1:7" ht="20.25" customHeight="1">
      <c r="A11" s="48" t="s">
        <v>39</v>
      </c>
      <c r="B11" s="49">
        <v>17677293.359999999</v>
      </c>
      <c r="C11" s="49">
        <v>10934807.83</v>
      </c>
      <c r="G11" s="11"/>
    </row>
    <row r="12" spans="1:7" ht="20.25" customHeight="1">
      <c r="A12" s="48" t="s">
        <v>40</v>
      </c>
      <c r="B12" s="49">
        <v>8597843</v>
      </c>
      <c r="C12" s="49">
        <v>8256515</v>
      </c>
      <c r="G12" s="11"/>
    </row>
    <row r="13" spans="1:7" ht="20.25" customHeight="1">
      <c r="A13" s="48" t="s">
        <v>41</v>
      </c>
      <c r="B13" s="49">
        <v>54494</v>
      </c>
      <c r="C13" s="49">
        <v>29046</v>
      </c>
      <c r="G13" s="11"/>
    </row>
    <row r="14" spans="1:7" ht="20.25" customHeight="1">
      <c r="A14" s="48" t="s">
        <v>42</v>
      </c>
      <c r="B14" s="49">
        <v>267370952</v>
      </c>
      <c r="C14" s="49">
        <v>253948951</v>
      </c>
      <c r="G14" s="11"/>
    </row>
    <row r="15" spans="1:7" ht="20.25" customHeight="1">
      <c r="A15" s="48" t="s">
        <v>43</v>
      </c>
      <c r="B15" s="49">
        <v>4585255</v>
      </c>
      <c r="C15" s="49">
        <v>2361376</v>
      </c>
      <c r="G15" s="11"/>
    </row>
    <row r="16" spans="1:7" ht="20.25" customHeight="1">
      <c r="A16" s="48" t="s">
        <v>44</v>
      </c>
      <c r="B16" s="49">
        <v>67515099</v>
      </c>
      <c r="C16" s="49">
        <v>168505792</v>
      </c>
      <c r="G16" s="11"/>
    </row>
    <row r="17" spans="1:7" ht="20.25" customHeight="1">
      <c r="A17" s="48" t="s">
        <v>45</v>
      </c>
      <c r="B17" s="49">
        <v>100690840</v>
      </c>
      <c r="C17" s="49">
        <v>89746616</v>
      </c>
      <c r="G17" s="11"/>
    </row>
    <row r="18" spans="1:7" ht="20.25" customHeight="1">
      <c r="A18" s="48" t="s">
        <v>46</v>
      </c>
      <c r="B18" s="49">
        <v>46486</v>
      </c>
      <c r="C18" s="49">
        <v>770055</v>
      </c>
      <c r="G18" s="11"/>
    </row>
    <row r="19" spans="1:7" ht="20.25" customHeight="1">
      <c r="A19" s="48" t="s">
        <v>47</v>
      </c>
      <c r="B19" s="49">
        <v>280167</v>
      </c>
      <c r="C19" s="49">
        <v>418325</v>
      </c>
      <c r="G19" s="11"/>
    </row>
    <row r="20" spans="1:7" ht="20.25" customHeight="1">
      <c r="A20" s="48" t="s">
        <v>48</v>
      </c>
      <c r="B20" s="49">
        <v>7605177</v>
      </c>
      <c r="C20" s="49">
        <v>7717476</v>
      </c>
      <c r="G20" s="11"/>
    </row>
    <row r="21" spans="1:7" ht="20.25" customHeight="1">
      <c r="A21" s="48" t="s">
        <v>49</v>
      </c>
      <c r="B21" s="49">
        <v>1590944</v>
      </c>
      <c r="C21" s="49">
        <v>1604101</v>
      </c>
      <c r="G21" s="11"/>
    </row>
    <row r="22" spans="1:7" ht="20.25" customHeight="1" thickBot="1">
      <c r="A22" s="48" t="s">
        <v>50</v>
      </c>
      <c r="B22" s="50">
        <v>4349184</v>
      </c>
      <c r="C22" s="50">
        <v>1116533</v>
      </c>
      <c r="G22" s="11"/>
    </row>
    <row r="23" spans="1:7" ht="15.75" thickBot="1">
      <c r="A23" s="46" t="s">
        <v>51</v>
      </c>
      <c r="B23" s="51">
        <f>SUM(B10:B22)</f>
        <v>836475671</v>
      </c>
      <c r="C23" s="51">
        <f>SUM(C10:C22)</f>
        <v>643183829</v>
      </c>
      <c r="G23" s="2"/>
    </row>
    <row r="24" spans="1:7" ht="11.25" customHeight="1" thickTop="1">
      <c r="A24" s="46"/>
      <c r="B24" s="52"/>
      <c r="C24" s="52"/>
      <c r="G24" s="2"/>
    </row>
    <row r="25" spans="1:7">
      <c r="A25" s="46" t="s">
        <v>52</v>
      </c>
      <c r="B25" s="53"/>
      <c r="C25" s="52"/>
      <c r="G25" s="2"/>
    </row>
    <row r="26" spans="1:7" ht="20.25" customHeight="1">
      <c r="A26" s="48" t="s">
        <v>53</v>
      </c>
      <c r="B26" s="52">
        <v>95876</v>
      </c>
      <c r="C26" s="52">
        <v>23465</v>
      </c>
      <c r="G26" s="11"/>
    </row>
    <row r="27" spans="1:7" ht="20.25" customHeight="1">
      <c r="A27" s="48" t="s">
        <v>54</v>
      </c>
      <c r="B27" s="52">
        <v>2688906</v>
      </c>
      <c r="C27" s="52">
        <v>421102</v>
      </c>
      <c r="G27" s="11"/>
    </row>
    <row r="28" spans="1:7" ht="20.25" customHeight="1">
      <c r="A28" s="48" t="s">
        <v>55</v>
      </c>
      <c r="B28" s="52">
        <v>0</v>
      </c>
      <c r="C28" s="52">
        <v>49313421</v>
      </c>
      <c r="G28" s="11"/>
    </row>
    <row r="29" spans="1:7" ht="20.25" customHeight="1">
      <c r="A29" s="48" t="s">
        <v>56</v>
      </c>
      <c r="B29" s="54">
        <v>737275140</v>
      </c>
      <c r="C29" s="52">
        <v>508051935</v>
      </c>
      <c r="G29" s="11"/>
    </row>
    <row r="30" spans="1:7" ht="20.25" customHeight="1">
      <c r="A30" s="48" t="s">
        <v>57</v>
      </c>
      <c r="B30" s="52">
        <v>416761</v>
      </c>
      <c r="C30" s="52">
        <v>424826</v>
      </c>
      <c r="G30" s="11"/>
    </row>
    <row r="31" spans="1:7" ht="20.25" customHeight="1" thickBot="1">
      <c r="A31" s="48" t="s">
        <v>58</v>
      </c>
      <c r="B31" s="55">
        <v>14639939</v>
      </c>
      <c r="C31" s="55">
        <v>10589876</v>
      </c>
      <c r="G31" s="11"/>
    </row>
    <row r="32" spans="1:7" ht="15.75" thickBot="1">
      <c r="A32" s="46" t="s">
        <v>59</v>
      </c>
      <c r="B32" s="51">
        <f>SUM(B26:B31)</f>
        <v>755116622</v>
      </c>
      <c r="C32" s="51">
        <f>SUM(C26:C31)</f>
        <v>568824625</v>
      </c>
      <c r="G32" s="2"/>
    </row>
    <row r="33" spans="1:7" ht="9" customHeight="1" thickTop="1">
      <c r="A33" s="46"/>
      <c r="B33" s="52"/>
      <c r="C33" s="52"/>
      <c r="G33" s="2"/>
    </row>
    <row r="34" spans="1:7">
      <c r="A34" s="46" t="s">
        <v>60</v>
      </c>
      <c r="B34" s="56"/>
      <c r="C34" s="56"/>
      <c r="G34" s="2"/>
    </row>
    <row r="35" spans="1:7">
      <c r="A35" s="46" t="s">
        <v>61</v>
      </c>
      <c r="B35" s="52"/>
      <c r="C35" s="52"/>
      <c r="G35" s="2"/>
    </row>
    <row r="36" spans="1:7" ht="20.25" customHeight="1">
      <c r="A36" s="48" t="s">
        <v>62</v>
      </c>
      <c r="B36" s="52">
        <v>7050000</v>
      </c>
      <c r="C36" s="52">
        <v>7050000</v>
      </c>
      <c r="G36" s="11"/>
    </row>
    <row r="37" spans="1:7" ht="20.25" customHeight="1">
      <c r="A37" s="48" t="s">
        <v>63</v>
      </c>
      <c r="B37" s="52">
        <v>220973</v>
      </c>
      <c r="C37" s="52">
        <v>220973</v>
      </c>
      <c r="G37" s="11"/>
    </row>
    <row r="38" spans="1:7" ht="20.25" customHeight="1">
      <c r="A38" s="48" t="s">
        <v>64</v>
      </c>
      <c r="B38" s="52">
        <v>-4934440</v>
      </c>
      <c r="C38" s="52">
        <v>-906253</v>
      </c>
      <c r="G38" s="11"/>
    </row>
    <row r="39" spans="1:7" ht="20.25" customHeight="1" thickBot="1">
      <c r="A39" s="48" t="s">
        <v>65</v>
      </c>
      <c r="B39" s="55">
        <v>79022516</v>
      </c>
      <c r="C39" s="55">
        <v>67994484</v>
      </c>
      <c r="G39" s="11"/>
    </row>
    <row r="40" spans="1:7" ht="24.75" customHeight="1" thickBot="1">
      <c r="A40" s="46" t="s">
        <v>66</v>
      </c>
      <c r="B40" s="55">
        <f>SUM(B36:B39)</f>
        <v>81359049</v>
      </c>
      <c r="C40" s="55">
        <f>C36+C37+C38+C39</f>
        <v>74359204</v>
      </c>
      <c r="G40" s="2"/>
    </row>
    <row r="41" spans="1:7" ht="15.75" thickBot="1">
      <c r="A41" s="46" t="s">
        <v>67</v>
      </c>
      <c r="B41" s="51">
        <f>B32+B40</f>
        <v>836475671</v>
      </c>
      <c r="C41" s="51">
        <f>C32+C40</f>
        <v>643183829</v>
      </c>
      <c r="G41" s="2"/>
    </row>
    <row r="42" spans="1:7" ht="29.25" customHeight="1" thickTop="1">
      <c r="A42" s="46"/>
      <c r="B42" s="41"/>
      <c r="C42" s="47"/>
      <c r="G42" s="2"/>
    </row>
    <row r="43" spans="1:7">
      <c r="A43" s="57" t="s">
        <v>68</v>
      </c>
      <c r="B43" s="46"/>
      <c r="C43" s="58" t="s">
        <v>1</v>
      </c>
      <c r="G43" s="2"/>
    </row>
    <row r="44" spans="1:7">
      <c r="A44" s="59"/>
      <c r="B44" s="60"/>
      <c r="C44" s="61"/>
      <c r="G44" s="2"/>
    </row>
    <row r="45" spans="1:7">
      <c r="A45" s="57" t="s">
        <v>69</v>
      </c>
      <c r="B45" s="60"/>
      <c r="C45" s="62" t="s">
        <v>2</v>
      </c>
      <c r="G45" s="7"/>
    </row>
    <row r="46" spans="1:7">
      <c r="G46" s="1"/>
    </row>
    <row r="47" spans="1:7">
      <c r="G47" s="8"/>
    </row>
    <row r="48" spans="1:7">
      <c r="G48" s="8"/>
    </row>
    <row r="49" spans="7:7">
      <c r="G49" s="9"/>
    </row>
    <row r="50" spans="7:7">
      <c r="G50" s="9"/>
    </row>
    <row r="53" spans="7:7">
      <c r="G53" s="31"/>
    </row>
    <row r="54" spans="7:7">
      <c r="G54" s="11"/>
    </row>
    <row r="55" spans="7:7">
      <c r="G55" s="11"/>
    </row>
    <row r="56" spans="7:7">
      <c r="G56" s="2"/>
    </row>
    <row r="57" spans="7:7">
      <c r="G57" s="20"/>
    </row>
    <row r="58" spans="7:7">
      <c r="G58" s="2"/>
    </row>
    <row r="59" spans="7:7">
      <c r="G59" s="11"/>
    </row>
    <row r="60" spans="7:7">
      <c r="G60" s="11"/>
    </row>
    <row r="61" spans="7:7">
      <c r="G61" s="11"/>
    </row>
    <row r="62" spans="7:7">
      <c r="G62" s="2"/>
    </row>
    <row r="63" spans="7:7">
      <c r="G63" s="11"/>
    </row>
    <row r="64" spans="7:7">
      <c r="G64" s="11"/>
    </row>
    <row r="65" spans="7:7">
      <c r="G65" s="11"/>
    </row>
    <row r="66" spans="7:7">
      <c r="G66" s="11"/>
    </row>
    <row r="67" spans="7:7">
      <c r="G67" s="11"/>
    </row>
    <row r="68" spans="7:7">
      <c r="G68" s="2"/>
    </row>
    <row r="69" spans="7:7">
      <c r="G69" s="2"/>
    </row>
    <row r="70" spans="7:7">
      <c r="G70" s="11"/>
    </row>
    <row r="71" spans="7:7">
      <c r="G71" s="11"/>
    </row>
    <row r="72" spans="7:7">
      <c r="G72" s="2"/>
    </row>
    <row r="73" spans="7:7">
      <c r="G73" s="2"/>
    </row>
    <row r="74" spans="7:7">
      <c r="G74" s="2"/>
    </row>
    <row r="75" spans="7:7">
      <c r="G75" s="11"/>
    </row>
    <row r="76" spans="7:7">
      <c r="G76" s="2"/>
    </row>
  </sheetData>
  <phoneticPr fontId="1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abSelected="1" workbookViewId="0">
      <selection activeCell="E19" sqref="E19"/>
    </sheetView>
  </sheetViews>
  <sheetFormatPr defaultRowHeight="15"/>
  <cols>
    <col min="1" max="1" width="39.7109375" customWidth="1"/>
    <col min="2" max="2" width="16" customWidth="1"/>
    <col min="3" max="3" width="16.28515625" customWidth="1"/>
    <col min="4" max="4" width="14.85546875" customWidth="1"/>
    <col min="5" max="5" width="15" customWidth="1"/>
    <col min="257" max="257" width="39.7109375" customWidth="1"/>
    <col min="258" max="258" width="16" customWidth="1"/>
    <col min="259" max="259" width="16.28515625" customWidth="1"/>
    <col min="260" max="260" width="14.85546875" customWidth="1"/>
    <col min="513" max="513" width="39.7109375" customWidth="1"/>
    <col min="514" max="514" width="16" customWidth="1"/>
    <col min="515" max="515" width="16.28515625" customWidth="1"/>
    <col min="516" max="516" width="14.85546875" customWidth="1"/>
    <col min="769" max="769" width="39.7109375" customWidth="1"/>
    <col min="770" max="770" width="16" customWidth="1"/>
    <col min="771" max="771" width="16.28515625" customWidth="1"/>
    <col min="772" max="772" width="14.85546875" customWidth="1"/>
    <col min="1025" max="1025" width="39.7109375" customWidth="1"/>
    <col min="1026" max="1026" width="16" customWidth="1"/>
    <col min="1027" max="1027" width="16.28515625" customWidth="1"/>
    <col min="1028" max="1028" width="14.85546875" customWidth="1"/>
    <col min="1281" max="1281" width="39.7109375" customWidth="1"/>
    <col min="1282" max="1282" width="16" customWidth="1"/>
    <col min="1283" max="1283" width="16.28515625" customWidth="1"/>
    <col min="1284" max="1284" width="14.85546875" customWidth="1"/>
    <col min="1537" max="1537" width="39.7109375" customWidth="1"/>
    <col min="1538" max="1538" width="16" customWidth="1"/>
    <col min="1539" max="1539" width="16.28515625" customWidth="1"/>
    <col min="1540" max="1540" width="14.85546875" customWidth="1"/>
    <col min="1793" max="1793" width="39.7109375" customWidth="1"/>
    <col min="1794" max="1794" width="16" customWidth="1"/>
    <col min="1795" max="1795" width="16.28515625" customWidth="1"/>
    <col min="1796" max="1796" width="14.85546875" customWidth="1"/>
    <col min="2049" max="2049" width="39.7109375" customWidth="1"/>
    <col min="2050" max="2050" width="16" customWidth="1"/>
    <col min="2051" max="2051" width="16.28515625" customWidth="1"/>
    <col min="2052" max="2052" width="14.85546875" customWidth="1"/>
    <col min="2305" max="2305" width="39.7109375" customWidth="1"/>
    <col min="2306" max="2306" width="16" customWidth="1"/>
    <col min="2307" max="2307" width="16.28515625" customWidth="1"/>
    <col min="2308" max="2308" width="14.85546875" customWidth="1"/>
    <col min="2561" max="2561" width="39.7109375" customWidth="1"/>
    <col min="2562" max="2562" width="16" customWidth="1"/>
    <col min="2563" max="2563" width="16.28515625" customWidth="1"/>
    <col min="2564" max="2564" width="14.85546875" customWidth="1"/>
    <col min="2817" max="2817" width="39.7109375" customWidth="1"/>
    <col min="2818" max="2818" width="16" customWidth="1"/>
    <col min="2819" max="2819" width="16.28515625" customWidth="1"/>
    <col min="2820" max="2820" width="14.85546875" customWidth="1"/>
    <col min="3073" max="3073" width="39.7109375" customWidth="1"/>
    <col min="3074" max="3074" width="16" customWidth="1"/>
    <col min="3075" max="3075" width="16.28515625" customWidth="1"/>
    <col min="3076" max="3076" width="14.85546875" customWidth="1"/>
    <col min="3329" max="3329" width="39.7109375" customWidth="1"/>
    <col min="3330" max="3330" width="16" customWidth="1"/>
    <col min="3331" max="3331" width="16.28515625" customWidth="1"/>
    <col min="3332" max="3332" width="14.85546875" customWidth="1"/>
    <col min="3585" max="3585" width="39.7109375" customWidth="1"/>
    <col min="3586" max="3586" width="16" customWidth="1"/>
    <col min="3587" max="3587" width="16.28515625" customWidth="1"/>
    <col min="3588" max="3588" width="14.85546875" customWidth="1"/>
    <col min="3841" max="3841" width="39.7109375" customWidth="1"/>
    <col min="3842" max="3842" width="16" customWidth="1"/>
    <col min="3843" max="3843" width="16.28515625" customWidth="1"/>
    <col min="3844" max="3844" width="14.85546875" customWidth="1"/>
    <col min="4097" max="4097" width="39.7109375" customWidth="1"/>
    <col min="4098" max="4098" width="16" customWidth="1"/>
    <col min="4099" max="4099" width="16.28515625" customWidth="1"/>
    <col min="4100" max="4100" width="14.85546875" customWidth="1"/>
    <col min="4353" max="4353" width="39.7109375" customWidth="1"/>
    <col min="4354" max="4354" width="16" customWidth="1"/>
    <col min="4355" max="4355" width="16.28515625" customWidth="1"/>
    <col min="4356" max="4356" width="14.85546875" customWidth="1"/>
    <col min="4609" max="4609" width="39.7109375" customWidth="1"/>
    <col min="4610" max="4610" width="16" customWidth="1"/>
    <col min="4611" max="4611" width="16.28515625" customWidth="1"/>
    <col min="4612" max="4612" width="14.85546875" customWidth="1"/>
    <col min="4865" max="4865" width="39.7109375" customWidth="1"/>
    <col min="4866" max="4866" width="16" customWidth="1"/>
    <col min="4867" max="4867" width="16.28515625" customWidth="1"/>
    <col min="4868" max="4868" width="14.85546875" customWidth="1"/>
    <col min="5121" max="5121" width="39.7109375" customWidth="1"/>
    <col min="5122" max="5122" width="16" customWidth="1"/>
    <col min="5123" max="5123" width="16.28515625" customWidth="1"/>
    <col min="5124" max="5124" width="14.85546875" customWidth="1"/>
    <col min="5377" max="5377" width="39.7109375" customWidth="1"/>
    <col min="5378" max="5378" width="16" customWidth="1"/>
    <col min="5379" max="5379" width="16.28515625" customWidth="1"/>
    <col min="5380" max="5380" width="14.85546875" customWidth="1"/>
    <col min="5633" max="5633" width="39.7109375" customWidth="1"/>
    <col min="5634" max="5634" width="16" customWidth="1"/>
    <col min="5635" max="5635" width="16.28515625" customWidth="1"/>
    <col min="5636" max="5636" width="14.85546875" customWidth="1"/>
    <col min="5889" max="5889" width="39.7109375" customWidth="1"/>
    <col min="5890" max="5890" width="16" customWidth="1"/>
    <col min="5891" max="5891" width="16.28515625" customWidth="1"/>
    <col min="5892" max="5892" width="14.85546875" customWidth="1"/>
    <col min="6145" max="6145" width="39.7109375" customWidth="1"/>
    <col min="6146" max="6146" width="16" customWidth="1"/>
    <col min="6147" max="6147" width="16.28515625" customWidth="1"/>
    <col min="6148" max="6148" width="14.85546875" customWidth="1"/>
    <col min="6401" max="6401" width="39.7109375" customWidth="1"/>
    <col min="6402" max="6402" width="16" customWidth="1"/>
    <col min="6403" max="6403" width="16.28515625" customWidth="1"/>
    <col min="6404" max="6404" width="14.85546875" customWidth="1"/>
    <col min="6657" max="6657" width="39.7109375" customWidth="1"/>
    <col min="6658" max="6658" width="16" customWidth="1"/>
    <col min="6659" max="6659" width="16.28515625" customWidth="1"/>
    <col min="6660" max="6660" width="14.85546875" customWidth="1"/>
    <col min="6913" max="6913" width="39.7109375" customWidth="1"/>
    <col min="6914" max="6914" width="16" customWidth="1"/>
    <col min="6915" max="6915" width="16.28515625" customWidth="1"/>
    <col min="6916" max="6916" width="14.85546875" customWidth="1"/>
    <col min="7169" max="7169" width="39.7109375" customWidth="1"/>
    <col min="7170" max="7170" width="16" customWidth="1"/>
    <col min="7171" max="7171" width="16.28515625" customWidth="1"/>
    <col min="7172" max="7172" width="14.85546875" customWidth="1"/>
    <col min="7425" max="7425" width="39.7109375" customWidth="1"/>
    <col min="7426" max="7426" width="16" customWidth="1"/>
    <col min="7427" max="7427" width="16.28515625" customWidth="1"/>
    <col min="7428" max="7428" width="14.85546875" customWidth="1"/>
    <col min="7681" max="7681" width="39.7109375" customWidth="1"/>
    <col min="7682" max="7682" width="16" customWidth="1"/>
    <col min="7683" max="7683" width="16.28515625" customWidth="1"/>
    <col min="7684" max="7684" width="14.85546875" customWidth="1"/>
    <col min="7937" max="7937" width="39.7109375" customWidth="1"/>
    <col min="7938" max="7938" width="16" customWidth="1"/>
    <col min="7939" max="7939" width="16.28515625" customWidth="1"/>
    <col min="7940" max="7940" width="14.85546875" customWidth="1"/>
    <col min="8193" max="8193" width="39.7109375" customWidth="1"/>
    <col min="8194" max="8194" width="16" customWidth="1"/>
    <col min="8195" max="8195" width="16.28515625" customWidth="1"/>
    <col min="8196" max="8196" width="14.85546875" customWidth="1"/>
    <col min="8449" max="8449" width="39.7109375" customWidth="1"/>
    <col min="8450" max="8450" width="16" customWidth="1"/>
    <col min="8451" max="8451" width="16.28515625" customWidth="1"/>
    <col min="8452" max="8452" width="14.85546875" customWidth="1"/>
    <col min="8705" max="8705" width="39.7109375" customWidth="1"/>
    <col min="8706" max="8706" width="16" customWidth="1"/>
    <col min="8707" max="8707" width="16.28515625" customWidth="1"/>
    <col min="8708" max="8708" width="14.85546875" customWidth="1"/>
    <col min="8961" max="8961" width="39.7109375" customWidth="1"/>
    <col min="8962" max="8962" width="16" customWidth="1"/>
    <col min="8963" max="8963" width="16.28515625" customWidth="1"/>
    <col min="8964" max="8964" width="14.85546875" customWidth="1"/>
    <col min="9217" max="9217" width="39.7109375" customWidth="1"/>
    <col min="9218" max="9218" width="16" customWidth="1"/>
    <col min="9219" max="9219" width="16.28515625" customWidth="1"/>
    <col min="9220" max="9220" width="14.85546875" customWidth="1"/>
    <col min="9473" max="9473" width="39.7109375" customWidth="1"/>
    <col min="9474" max="9474" width="16" customWidth="1"/>
    <col min="9475" max="9475" width="16.28515625" customWidth="1"/>
    <col min="9476" max="9476" width="14.85546875" customWidth="1"/>
    <col min="9729" max="9729" width="39.7109375" customWidth="1"/>
    <col min="9730" max="9730" width="16" customWidth="1"/>
    <col min="9731" max="9731" width="16.28515625" customWidth="1"/>
    <col min="9732" max="9732" width="14.85546875" customWidth="1"/>
    <col min="9985" max="9985" width="39.7109375" customWidth="1"/>
    <col min="9986" max="9986" width="16" customWidth="1"/>
    <col min="9987" max="9987" width="16.28515625" customWidth="1"/>
    <col min="9988" max="9988" width="14.85546875" customWidth="1"/>
    <col min="10241" max="10241" width="39.7109375" customWidth="1"/>
    <col min="10242" max="10242" width="16" customWidth="1"/>
    <col min="10243" max="10243" width="16.28515625" customWidth="1"/>
    <col min="10244" max="10244" width="14.85546875" customWidth="1"/>
    <col min="10497" max="10497" width="39.7109375" customWidth="1"/>
    <col min="10498" max="10498" width="16" customWidth="1"/>
    <col min="10499" max="10499" width="16.28515625" customWidth="1"/>
    <col min="10500" max="10500" width="14.85546875" customWidth="1"/>
    <col min="10753" max="10753" width="39.7109375" customWidth="1"/>
    <col min="10754" max="10754" width="16" customWidth="1"/>
    <col min="10755" max="10755" width="16.28515625" customWidth="1"/>
    <col min="10756" max="10756" width="14.85546875" customWidth="1"/>
    <col min="11009" max="11009" width="39.7109375" customWidth="1"/>
    <col min="11010" max="11010" width="16" customWidth="1"/>
    <col min="11011" max="11011" width="16.28515625" customWidth="1"/>
    <col min="11012" max="11012" width="14.85546875" customWidth="1"/>
    <col min="11265" max="11265" width="39.7109375" customWidth="1"/>
    <col min="11266" max="11266" width="16" customWidth="1"/>
    <col min="11267" max="11267" width="16.28515625" customWidth="1"/>
    <col min="11268" max="11268" width="14.85546875" customWidth="1"/>
    <col min="11521" max="11521" width="39.7109375" customWidth="1"/>
    <col min="11522" max="11522" width="16" customWidth="1"/>
    <col min="11523" max="11523" width="16.28515625" customWidth="1"/>
    <col min="11524" max="11524" width="14.85546875" customWidth="1"/>
    <col min="11777" max="11777" width="39.7109375" customWidth="1"/>
    <col min="11778" max="11778" width="16" customWidth="1"/>
    <col min="11779" max="11779" width="16.28515625" customWidth="1"/>
    <col min="11780" max="11780" width="14.85546875" customWidth="1"/>
    <col min="12033" max="12033" width="39.7109375" customWidth="1"/>
    <col min="12034" max="12034" width="16" customWidth="1"/>
    <col min="12035" max="12035" width="16.28515625" customWidth="1"/>
    <col min="12036" max="12036" width="14.85546875" customWidth="1"/>
    <col min="12289" max="12289" width="39.7109375" customWidth="1"/>
    <col min="12290" max="12290" width="16" customWidth="1"/>
    <col min="12291" max="12291" width="16.28515625" customWidth="1"/>
    <col min="12292" max="12292" width="14.85546875" customWidth="1"/>
    <col min="12545" max="12545" width="39.7109375" customWidth="1"/>
    <col min="12546" max="12546" width="16" customWidth="1"/>
    <col min="12547" max="12547" width="16.28515625" customWidth="1"/>
    <col min="12548" max="12548" width="14.85546875" customWidth="1"/>
    <col min="12801" max="12801" width="39.7109375" customWidth="1"/>
    <col min="12802" max="12802" width="16" customWidth="1"/>
    <col min="12803" max="12803" width="16.28515625" customWidth="1"/>
    <col min="12804" max="12804" width="14.85546875" customWidth="1"/>
    <col min="13057" max="13057" width="39.7109375" customWidth="1"/>
    <col min="13058" max="13058" width="16" customWidth="1"/>
    <col min="13059" max="13059" width="16.28515625" customWidth="1"/>
    <col min="13060" max="13060" width="14.85546875" customWidth="1"/>
    <col min="13313" max="13313" width="39.7109375" customWidth="1"/>
    <col min="13314" max="13314" width="16" customWidth="1"/>
    <col min="13315" max="13315" width="16.28515625" customWidth="1"/>
    <col min="13316" max="13316" width="14.85546875" customWidth="1"/>
    <col min="13569" max="13569" width="39.7109375" customWidth="1"/>
    <col min="13570" max="13570" width="16" customWidth="1"/>
    <col min="13571" max="13571" width="16.28515625" customWidth="1"/>
    <col min="13572" max="13572" width="14.85546875" customWidth="1"/>
    <col min="13825" max="13825" width="39.7109375" customWidth="1"/>
    <col min="13826" max="13826" width="16" customWidth="1"/>
    <col min="13827" max="13827" width="16.28515625" customWidth="1"/>
    <col min="13828" max="13828" width="14.85546875" customWidth="1"/>
    <col min="14081" max="14081" width="39.7109375" customWidth="1"/>
    <col min="14082" max="14082" width="16" customWidth="1"/>
    <col min="14083" max="14083" width="16.28515625" customWidth="1"/>
    <col min="14084" max="14084" width="14.85546875" customWidth="1"/>
    <col min="14337" max="14337" width="39.7109375" customWidth="1"/>
    <col min="14338" max="14338" width="16" customWidth="1"/>
    <col min="14339" max="14339" width="16.28515625" customWidth="1"/>
    <col min="14340" max="14340" width="14.85546875" customWidth="1"/>
    <col min="14593" max="14593" width="39.7109375" customWidth="1"/>
    <col min="14594" max="14594" width="16" customWidth="1"/>
    <col min="14595" max="14595" width="16.28515625" customWidth="1"/>
    <col min="14596" max="14596" width="14.85546875" customWidth="1"/>
    <col min="14849" max="14849" width="39.7109375" customWidth="1"/>
    <col min="14850" max="14850" width="16" customWidth="1"/>
    <col min="14851" max="14851" width="16.28515625" customWidth="1"/>
    <col min="14852" max="14852" width="14.85546875" customWidth="1"/>
    <col min="15105" max="15105" width="39.7109375" customWidth="1"/>
    <col min="15106" max="15106" width="16" customWidth="1"/>
    <col min="15107" max="15107" width="16.28515625" customWidth="1"/>
    <col min="15108" max="15108" width="14.85546875" customWidth="1"/>
    <col min="15361" max="15361" width="39.7109375" customWidth="1"/>
    <col min="15362" max="15362" width="16" customWidth="1"/>
    <col min="15363" max="15363" width="16.28515625" customWidth="1"/>
    <col min="15364" max="15364" width="14.85546875" customWidth="1"/>
    <col min="15617" max="15617" width="39.7109375" customWidth="1"/>
    <col min="15618" max="15618" width="16" customWidth="1"/>
    <col min="15619" max="15619" width="16.28515625" customWidth="1"/>
    <col min="15620" max="15620" width="14.85546875" customWidth="1"/>
    <col min="15873" max="15873" width="39.7109375" customWidth="1"/>
    <col min="15874" max="15874" width="16" customWidth="1"/>
    <col min="15875" max="15875" width="16.28515625" customWidth="1"/>
    <col min="15876" max="15876" width="14.85546875" customWidth="1"/>
    <col min="16129" max="16129" width="39.7109375" customWidth="1"/>
    <col min="16130" max="16130" width="16" customWidth="1"/>
    <col min="16131" max="16131" width="16.28515625" customWidth="1"/>
    <col min="16132" max="16132" width="14.85546875" customWidth="1"/>
  </cols>
  <sheetData>
    <row r="1" spans="1:6">
      <c r="A1" s="2"/>
      <c r="B1" s="6"/>
      <c r="C1" s="6"/>
      <c r="D1" s="6"/>
    </row>
    <row r="2" spans="1:6">
      <c r="A2" s="7" t="s">
        <v>0</v>
      </c>
      <c r="B2" s="6"/>
      <c r="C2" s="6"/>
      <c r="D2" s="6"/>
    </row>
    <row r="3" spans="1:6">
      <c r="A3" s="1"/>
      <c r="B3" s="6"/>
      <c r="C3" s="6"/>
      <c r="D3" s="6"/>
    </row>
    <row r="4" spans="1:6">
      <c r="A4" s="32" t="s">
        <v>4</v>
      </c>
      <c r="B4" s="6"/>
      <c r="C4" s="6"/>
      <c r="D4" s="6"/>
    </row>
    <row r="5" spans="1:6">
      <c r="A5" s="8" t="s">
        <v>130</v>
      </c>
      <c r="B5" s="6"/>
      <c r="C5" s="6"/>
      <c r="D5" s="6"/>
    </row>
    <row r="6" spans="1:6">
      <c r="A6" s="9" t="s">
        <v>5</v>
      </c>
      <c r="B6" s="6"/>
      <c r="C6" s="6"/>
      <c r="D6" s="6"/>
    </row>
    <row r="7" spans="1:6">
      <c r="A7" s="33" t="s">
        <v>6</v>
      </c>
      <c r="B7" s="6"/>
      <c r="C7" s="6"/>
      <c r="D7" s="6"/>
    </row>
    <row r="9" spans="1:6">
      <c r="B9" s="34" t="s">
        <v>9</v>
      </c>
      <c r="C9" s="35" t="s">
        <v>10</v>
      </c>
      <c r="D9" s="35" t="s">
        <v>7</v>
      </c>
      <c r="E9" s="35" t="s">
        <v>8</v>
      </c>
    </row>
    <row r="10" spans="1:6">
      <c r="A10" s="10"/>
      <c r="B10" s="8" t="s">
        <v>130</v>
      </c>
      <c r="C10" s="8" t="s">
        <v>32</v>
      </c>
      <c r="D10" s="8" t="s">
        <v>130</v>
      </c>
      <c r="E10" s="8" t="s">
        <v>32</v>
      </c>
    </row>
    <row r="11" spans="1:6">
      <c r="A11" s="36" t="s">
        <v>11</v>
      </c>
      <c r="B11" s="12">
        <v>25182371</v>
      </c>
      <c r="C11" s="3">
        <v>22789314</v>
      </c>
      <c r="D11" s="3">
        <v>13498564</v>
      </c>
      <c r="E11" s="3">
        <v>11608149</v>
      </c>
      <c r="F11" s="11"/>
    </row>
    <row r="12" spans="1:6" ht="15.75" thickBot="1">
      <c r="A12" s="36" t="s">
        <v>12</v>
      </c>
      <c r="B12" s="13">
        <v>-11108701</v>
      </c>
      <c r="C12" s="4">
        <v>-10633814</v>
      </c>
      <c r="D12" s="4">
        <v>-6114463</v>
      </c>
      <c r="E12" s="4">
        <v>-5653871</v>
      </c>
      <c r="F12" s="11"/>
    </row>
    <row r="13" spans="1:6">
      <c r="A13" s="37" t="s">
        <v>13</v>
      </c>
      <c r="B13" s="5">
        <v>14073670</v>
      </c>
      <c r="C13" s="19">
        <v>12155500</v>
      </c>
      <c r="D13" s="19">
        <v>7384101</v>
      </c>
      <c r="E13" s="19">
        <v>5954278</v>
      </c>
      <c r="F13" s="2"/>
    </row>
    <row r="14" spans="1:6" ht="15.75" thickBot="1">
      <c r="A14" s="38" t="s">
        <v>14</v>
      </c>
      <c r="B14" s="4">
        <v>-1810670</v>
      </c>
      <c r="C14" s="4">
        <v>-1484427</v>
      </c>
      <c r="D14" s="4">
        <v>-1406780</v>
      </c>
      <c r="E14" s="4">
        <v>-560718</v>
      </c>
      <c r="F14" s="20"/>
    </row>
    <row r="15" spans="1:6" ht="15.75" thickBot="1">
      <c r="A15" s="37" t="s">
        <v>15</v>
      </c>
      <c r="B15" s="21">
        <v>12263000</v>
      </c>
      <c r="C15" s="22">
        <v>10671073</v>
      </c>
      <c r="D15" s="22">
        <v>5977321</v>
      </c>
      <c r="E15" s="22">
        <v>5393560</v>
      </c>
      <c r="F15" s="2"/>
    </row>
    <row r="16" spans="1:6">
      <c r="A16" s="11"/>
      <c r="B16" s="12"/>
      <c r="C16" s="19"/>
      <c r="D16" s="19"/>
      <c r="E16" s="19"/>
      <c r="F16" s="11"/>
    </row>
    <row r="17" spans="1:6">
      <c r="A17" s="36" t="s">
        <v>16</v>
      </c>
      <c r="B17" s="12">
        <v>2089303</v>
      </c>
      <c r="C17" s="3">
        <v>1174392</v>
      </c>
      <c r="D17" s="3">
        <v>1377644</v>
      </c>
      <c r="E17" s="3">
        <v>610356</v>
      </c>
      <c r="F17" s="11"/>
    </row>
    <row r="18" spans="1:6" ht="15.75" thickBot="1">
      <c r="A18" s="36" t="s">
        <v>17</v>
      </c>
      <c r="B18" s="13">
        <v>-1467760</v>
      </c>
      <c r="C18" s="4">
        <v>-922591</v>
      </c>
      <c r="D18" s="4">
        <v>-876043</v>
      </c>
      <c r="E18" s="4">
        <v>-455692</v>
      </c>
      <c r="F18" s="11"/>
    </row>
    <row r="19" spans="1:6" ht="15.75" thickBot="1">
      <c r="A19" s="37" t="s">
        <v>18</v>
      </c>
      <c r="B19" s="21">
        <v>621543</v>
      </c>
      <c r="C19" s="22">
        <v>251801</v>
      </c>
      <c r="D19" s="22">
        <v>501601</v>
      </c>
      <c r="E19" s="22">
        <v>154664</v>
      </c>
      <c r="F19" s="2"/>
    </row>
    <row r="20" spans="1:6">
      <c r="A20" s="11"/>
      <c r="B20" s="12"/>
      <c r="C20" s="19"/>
      <c r="D20" s="19"/>
      <c r="E20" s="19"/>
      <c r="F20" s="11"/>
    </row>
    <row r="21" spans="1:6" ht="25.5" customHeight="1">
      <c r="A21" s="36" t="s">
        <v>19</v>
      </c>
      <c r="B21" s="12">
        <v>437326</v>
      </c>
      <c r="C21" s="3">
        <v>36157</v>
      </c>
      <c r="D21" s="3">
        <v>56839</v>
      </c>
      <c r="E21" s="3">
        <v>-33768</v>
      </c>
      <c r="F21" s="11"/>
    </row>
    <row r="22" spans="1:6" ht="27" customHeight="1">
      <c r="A22" s="36" t="s">
        <v>20</v>
      </c>
      <c r="B22" s="12">
        <v>3630</v>
      </c>
      <c r="C22" s="3">
        <v>319867</v>
      </c>
      <c r="D22" s="3">
        <v>750</v>
      </c>
      <c r="E22" s="3">
        <v>206021</v>
      </c>
      <c r="F22" s="11"/>
    </row>
    <row r="23" spans="1:6">
      <c r="A23" s="36" t="s">
        <v>22</v>
      </c>
      <c r="B23" s="12">
        <v>5016727</v>
      </c>
      <c r="C23" s="3">
        <v>1325821</v>
      </c>
      <c r="D23" s="3">
        <v>3844180</v>
      </c>
      <c r="E23" s="3">
        <v>747877</v>
      </c>
      <c r="F23" s="11"/>
    </row>
    <row r="24" spans="1:6" ht="15.75" thickBot="1">
      <c r="A24" s="36" t="s">
        <v>21</v>
      </c>
      <c r="B24" s="13">
        <v>4532</v>
      </c>
      <c r="C24" s="4">
        <v>39967</v>
      </c>
      <c r="D24" s="4">
        <v>255</v>
      </c>
      <c r="E24" s="4">
        <v>40493</v>
      </c>
      <c r="F24" s="11"/>
    </row>
    <row r="25" spans="1:6" ht="15.75" thickBot="1">
      <c r="A25" s="37" t="s">
        <v>23</v>
      </c>
      <c r="B25" s="21">
        <v>5462215</v>
      </c>
      <c r="C25" s="22">
        <v>1721812</v>
      </c>
      <c r="D25" s="22">
        <v>3902024</v>
      </c>
      <c r="E25" s="22">
        <v>960623</v>
      </c>
      <c r="F25" s="2"/>
    </row>
    <row r="26" spans="1:6">
      <c r="A26" s="2"/>
      <c r="B26" s="12"/>
      <c r="C26" s="19"/>
      <c r="D26" s="19"/>
      <c r="E26" s="19"/>
      <c r="F26" s="2"/>
    </row>
    <row r="27" spans="1:6">
      <c r="A27" s="36" t="s">
        <v>24</v>
      </c>
      <c r="B27" s="12">
        <v>-5944841</v>
      </c>
      <c r="C27" s="3">
        <v>-4967316</v>
      </c>
      <c r="D27" s="3">
        <v>-3418309</v>
      </c>
      <c r="E27" s="3">
        <v>-2399266</v>
      </c>
      <c r="F27" s="11"/>
    </row>
    <row r="28" spans="1:6" ht="15.75" thickBot="1">
      <c r="A28" s="36" t="s">
        <v>31</v>
      </c>
      <c r="B28" s="13">
        <v>33221</v>
      </c>
      <c r="C28" s="4">
        <v>129128</v>
      </c>
      <c r="D28" s="4">
        <v>141059</v>
      </c>
      <c r="E28" s="4">
        <v>60551</v>
      </c>
      <c r="F28" s="11"/>
    </row>
    <row r="29" spans="1:6" ht="15.75" thickBot="1">
      <c r="A29" s="37" t="s">
        <v>25</v>
      </c>
      <c r="B29" s="21">
        <v>-5911620</v>
      </c>
      <c r="C29" s="22">
        <v>-4838188</v>
      </c>
      <c r="D29" s="22">
        <v>-3277250</v>
      </c>
      <c r="E29" s="22">
        <v>-2338715</v>
      </c>
      <c r="F29" s="2"/>
    </row>
    <row r="30" spans="1:6">
      <c r="A30" s="2"/>
      <c r="B30" s="12"/>
      <c r="C30" s="19"/>
      <c r="D30" s="19"/>
      <c r="E30" s="19"/>
      <c r="F30" s="2"/>
    </row>
    <row r="31" spans="1:6">
      <c r="A31" s="37" t="s">
        <v>26</v>
      </c>
      <c r="B31" s="5">
        <v>12435138</v>
      </c>
      <c r="C31" s="19">
        <v>7806498</v>
      </c>
      <c r="D31" s="19">
        <v>7103696</v>
      </c>
      <c r="E31" s="19">
        <v>4170132</v>
      </c>
      <c r="F31" s="2"/>
    </row>
    <row r="32" spans="1:6" ht="15.75" thickBot="1">
      <c r="A32" s="36" t="s">
        <v>27</v>
      </c>
      <c r="B32" s="13">
        <v>-1407106</v>
      </c>
      <c r="C32" s="4">
        <v>0</v>
      </c>
      <c r="D32" s="4">
        <v>-1041027</v>
      </c>
      <c r="E32" s="4">
        <v>-48735</v>
      </c>
      <c r="F32" s="11"/>
    </row>
    <row r="33" spans="1:6" ht="15.75" thickBot="1">
      <c r="A33" s="37" t="s">
        <v>28</v>
      </c>
      <c r="B33" s="14">
        <v>11028032</v>
      </c>
      <c r="C33" s="24">
        <v>7806498</v>
      </c>
      <c r="D33" s="24">
        <v>6062669</v>
      </c>
      <c r="E33" s="24">
        <v>4121397</v>
      </c>
      <c r="F33" s="2"/>
    </row>
    <row r="34" spans="1:6" ht="15.75" thickTop="1">
      <c r="A34" s="2"/>
      <c r="B34" s="25"/>
      <c r="C34" s="26"/>
      <c r="D34" s="23"/>
    </row>
    <row r="35" spans="1:6">
      <c r="A35" s="2"/>
      <c r="B35" s="25"/>
      <c r="C35" s="26"/>
      <c r="D35" s="23"/>
    </row>
    <row r="36" spans="1:6">
      <c r="A36" s="2"/>
      <c r="B36" s="27"/>
      <c r="C36" s="28"/>
      <c r="D36" s="27"/>
    </row>
    <row r="38" spans="1:6">
      <c r="A38" s="39" t="s">
        <v>29</v>
      </c>
      <c r="B38" s="2"/>
      <c r="C38" s="29" t="s">
        <v>1</v>
      </c>
    </row>
    <row r="39" spans="1:6">
      <c r="A39" s="15"/>
      <c r="B39" s="16"/>
      <c r="C39" s="17"/>
    </row>
    <row r="40" spans="1:6">
      <c r="A40" s="39" t="s">
        <v>30</v>
      </c>
      <c r="B40" s="16"/>
      <c r="C40" s="18" t="s">
        <v>3</v>
      </c>
    </row>
    <row r="41" spans="1:6">
      <c r="A41" s="30"/>
    </row>
  </sheetData>
  <phoneticPr fontId="14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opLeftCell="A16" workbookViewId="0">
      <selection activeCell="A43" sqref="A43"/>
    </sheetView>
  </sheetViews>
  <sheetFormatPr defaultRowHeight="15"/>
  <cols>
    <col min="1" max="1" width="47" customWidth="1"/>
    <col min="2" max="3" width="18.5703125" customWidth="1"/>
  </cols>
  <sheetData>
    <row r="1" spans="1:4">
      <c r="A1" s="1" t="s">
        <v>70</v>
      </c>
      <c r="B1" s="63"/>
      <c r="C1" s="64"/>
    </row>
    <row r="2" spans="1:4">
      <c r="A2" s="65"/>
      <c r="B2" s="63"/>
      <c r="C2" s="64"/>
    </row>
    <row r="3" spans="1:4">
      <c r="A3" s="66" t="s">
        <v>71</v>
      </c>
      <c r="B3" s="63"/>
      <c r="C3" s="64"/>
    </row>
    <row r="4" spans="1:4" ht="15" customHeight="1">
      <c r="A4" s="133" t="s">
        <v>111</v>
      </c>
      <c r="B4" s="134"/>
      <c r="C4" s="134"/>
      <c r="D4" s="134"/>
    </row>
    <row r="5" spans="1:4">
      <c r="A5" s="9" t="s">
        <v>72</v>
      </c>
    </row>
    <row r="6" spans="1:4">
      <c r="A6" s="135"/>
      <c r="B6" s="67" t="s">
        <v>73</v>
      </c>
      <c r="C6" s="67" t="s">
        <v>73</v>
      </c>
    </row>
    <row r="7" spans="1:4">
      <c r="A7" s="135"/>
      <c r="B7" s="67" t="s">
        <v>112</v>
      </c>
      <c r="C7" s="67" t="s">
        <v>113</v>
      </c>
    </row>
    <row r="8" spans="1:4">
      <c r="A8" s="68"/>
      <c r="B8" s="67"/>
      <c r="C8" s="67"/>
    </row>
    <row r="9" spans="1:4">
      <c r="A9" s="69" t="s">
        <v>74</v>
      </c>
      <c r="B9" s="70"/>
      <c r="C9" s="71"/>
    </row>
    <row r="10" spans="1:4">
      <c r="A10" s="72"/>
      <c r="B10" s="73"/>
      <c r="C10" s="71"/>
    </row>
    <row r="11" spans="1:4">
      <c r="A11" s="11" t="s">
        <v>11</v>
      </c>
      <c r="B11" s="74">
        <v>18433551</v>
      </c>
      <c r="C11" s="74">
        <v>16172321</v>
      </c>
    </row>
    <row r="12" spans="1:4">
      <c r="A12" s="11" t="s">
        <v>75</v>
      </c>
      <c r="B12" s="75">
        <v>-10374154</v>
      </c>
      <c r="C12" s="75">
        <v>-9251685</v>
      </c>
    </row>
    <row r="13" spans="1:4">
      <c r="A13" s="11" t="s">
        <v>16</v>
      </c>
      <c r="B13" s="76">
        <v>1171803</v>
      </c>
      <c r="C13" s="75">
        <v>1134432</v>
      </c>
    </row>
    <row r="14" spans="1:4">
      <c r="A14" s="11" t="s">
        <v>17</v>
      </c>
      <c r="B14" s="76">
        <v>-922591</v>
      </c>
      <c r="C14" s="75">
        <v>-900790</v>
      </c>
    </row>
    <row r="15" spans="1:4" ht="27" customHeight="1">
      <c r="A15" s="72" t="s">
        <v>76</v>
      </c>
      <c r="B15" s="76">
        <v>47099</v>
      </c>
      <c r="C15" s="75">
        <v>-1063321</v>
      </c>
    </row>
    <row r="16" spans="1:4">
      <c r="A16" s="11" t="s">
        <v>77</v>
      </c>
      <c r="B16" s="76">
        <v>1231952</v>
      </c>
      <c r="C16" s="75">
        <v>2737426</v>
      </c>
    </row>
    <row r="17" spans="1:3">
      <c r="A17" s="11" t="s">
        <v>78</v>
      </c>
      <c r="B17" s="75">
        <v>39967</v>
      </c>
      <c r="C17" s="75">
        <v>67664</v>
      </c>
    </row>
    <row r="18" spans="1:3">
      <c r="A18" s="72" t="s">
        <v>79</v>
      </c>
      <c r="B18" s="75">
        <v>-4337870</v>
      </c>
      <c r="C18" s="75">
        <v>-3832334</v>
      </c>
    </row>
    <row r="19" spans="1:3" ht="18.75" customHeight="1">
      <c r="A19" s="77" t="s">
        <v>80</v>
      </c>
      <c r="B19" s="75">
        <v>-388702</v>
      </c>
      <c r="C19" s="75">
        <v>-235305</v>
      </c>
    </row>
    <row r="20" spans="1:3">
      <c r="A20" s="77" t="s">
        <v>81</v>
      </c>
      <c r="B20" s="75">
        <v>745002</v>
      </c>
      <c r="C20" s="75">
        <v>4823001</v>
      </c>
    </row>
    <row r="21" spans="1:3">
      <c r="A21" s="77" t="s">
        <v>82</v>
      </c>
      <c r="B21" s="76">
        <v>10798863</v>
      </c>
      <c r="C21" s="75">
        <v>3791662</v>
      </c>
    </row>
    <row r="22" spans="1:3">
      <c r="A22" s="77" t="s">
        <v>83</v>
      </c>
      <c r="B22" s="75">
        <v>10453071</v>
      </c>
      <c r="C22" s="75">
        <v>9843468</v>
      </c>
    </row>
    <row r="23" spans="1:3">
      <c r="A23" s="77" t="s">
        <v>84</v>
      </c>
      <c r="B23" s="75">
        <v>1934138</v>
      </c>
      <c r="C23" s="75">
        <v>-405668</v>
      </c>
    </row>
    <row r="24" spans="1:3">
      <c r="A24" s="77" t="s">
        <v>85</v>
      </c>
      <c r="B24" s="76">
        <v>-877287</v>
      </c>
      <c r="C24" s="75">
        <v>-249520</v>
      </c>
    </row>
    <row r="25" spans="1:3">
      <c r="A25" s="77" t="s">
        <v>86</v>
      </c>
      <c r="B25" s="75">
        <v>1557458</v>
      </c>
      <c r="C25" s="75">
        <v>-1335187</v>
      </c>
    </row>
    <row r="26" spans="1:3">
      <c r="A26" s="77" t="s">
        <v>87</v>
      </c>
      <c r="B26" s="75">
        <v>30121937</v>
      </c>
      <c r="C26" s="75">
        <v>30691092</v>
      </c>
    </row>
    <row r="27" spans="1:3" ht="23.25" customHeight="1">
      <c r="A27" s="77" t="s">
        <v>88</v>
      </c>
      <c r="B27" s="75">
        <v>10407</v>
      </c>
      <c r="C27" s="75">
        <v>3114</v>
      </c>
    </row>
    <row r="28" spans="1:3" ht="26.25" customHeight="1">
      <c r="A28" s="77" t="s">
        <v>89</v>
      </c>
      <c r="B28" s="75">
        <v>-28127</v>
      </c>
      <c r="C28" s="75">
        <v>-16197</v>
      </c>
    </row>
    <row r="29" spans="1:3" ht="15.75" thickBot="1">
      <c r="A29" s="78" t="s">
        <v>90</v>
      </c>
      <c r="B29" s="79">
        <v>1267617</v>
      </c>
      <c r="C29" s="80">
        <v>-757108</v>
      </c>
    </row>
    <row r="30" spans="1:3" ht="15.75" thickBot="1">
      <c r="A30" s="78" t="s">
        <v>91</v>
      </c>
      <c r="B30" s="80">
        <f>SUM(B11:B29)</f>
        <v>60884134</v>
      </c>
      <c r="C30" s="80">
        <f>SUM(C11:C29)</f>
        <v>51217065</v>
      </c>
    </row>
    <row r="31" spans="1:3" ht="15.75" thickBot="1">
      <c r="A31" s="78" t="s">
        <v>27</v>
      </c>
      <c r="B31" s="80">
        <v>-198350</v>
      </c>
      <c r="C31" s="80">
        <v>-535118</v>
      </c>
    </row>
    <row r="32" spans="1:3" ht="15.75" thickBot="1">
      <c r="A32" s="81" t="s">
        <v>92</v>
      </c>
      <c r="B32" s="82">
        <f>B30+B31</f>
        <v>60685784</v>
      </c>
      <c r="C32" s="82">
        <f>C30+C31</f>
        <v>50681947</v>
      </c>
    </row>
    <row r="33" spans="1:6">
      <c r="A33" s="83" t="s">
        <v>93</v>
      </c>
      <c r="B33" s="84"/>
      <c r="C33" s="71"/>
    </row>
    <row r="34" spans="1:6" ht="26.25" customHeight="1">
      <c r="A34" s="77" t="s">
        <v>94</v>
      </c>
      <c r="B34" s="75">
        <v>383796395</v>
      </c>
      <c r="C34" s="75">
        <v>258111670</v>
      </c>
    </row>
    <row r="35" spans="1:6">
      <c r="A35" s="77" t="s">
        <v>95</v>
      </c>
      <c r="B35" s="76">
        <v>-423531447</v>
      </c>
      <c r="C35" s="75">
        <v>-243756864</v>
      </c>
    </row>
    <row r="36" spans="1:6">
      <c r="A36" s="77" t="s">
        <v>96</v>
      </c>
      <c r="B36" s="76">
        <v>-632139</v>
      </c>
      <c r="C36" s="75">
        <v>-1667082</v>
      </c>
    </row>
    <row r="37" spans="1:6">
      <c r="A37" s="77" t="s">
        <v>97</v>
      </c>
      <c r="B37" s="76">
        <v>-283978</v>
      </c>
      <c r="C37" s="75">
        <v>-164749</v>
      </c>
    </row>
    <row r="38" spans="1:6">
      <c r="A38" s="85" t="s">
        <v>98</v>
      </c>
      <c r="B38" s="75">
        <v>0</v>
      </c>
      <c r="C38" s="75">
        <v>17806073</v>
      </c>
    </row>
    <row r="39" spans="1:6">
      <c r="A39" s="85" t="s">
        <v>99</v>
      </c>
      <c r="B39" s="86">
        <v>-5491854</v>
      </c>
      <c r="C39" s="86">
        <v>-18187183</v>
      </c>
    </row>
    <row r="40" spans="1:6" ht="15.75" thickBot="1">
      <c r="A40" s="87" t="s">
        <v>100</v>
      </c>
      <c r="B40" s="82">
        <f>SUM(B34:B39)</f>
        <v>-46143023</v>
      </c>
      <c r="C40" s="82">
        <f>SUM(C33:C39)</f>
        <v>12141865</v>
      </c>
    </row>
    <row r="41" spans="1:6">
      <c r="A41" s="69" t="s">
        <v>101</v>
      </c>
      <c r="B41" s="84"/>
      <c r="C41" s="71"/>
    </row>
    <row r="42" spans="1:6" ht="23.25">
      <c r="A42" s="77" t="s">
        <v>102</v>
      </c>
      <c r="B42" s="76">
        <v>-199948</v>
      </c>
      <c r="C42" s="75">
        <v>-152719</v>
      </c>
      <c r="F42" s="96"/>
    </row>
    <row r="43" spans="1:6">
      <c r="A43" s="88" t="s">
        <v>114</v>
      </c>
      <c r="B43" s="132">
        <v>-13000000</v>
      </c>
      <c r="C43" s="131">
        <v>0</v>
      </c>
    </row>
    <row r="44" spans="1:6" ht="15.75" thickBot="1">
      <c r="A44" s="89" t="s">
        <v>103</v>
      </c>
      <c r="B44" s="82">
        <f>B42+B43</f>
        <v>-13199948</v>
      </c>
      <c r="C44" s="82">
        <f>C42+C43</f>
        <v>-152719</v>
      </c>
    </row>
    <row r="45" spans="1:6" ht="15.75" thickBot="1">
      <c r="A45" s="90" t="s">
        <v>104</v>
      </c>
      <c r="B45" s="80">
        <v>-125804</v>
      </c>
      <c r="C45" s="80">
        <v>166967</v>
      </c>
    </row>
    <row r="46" spans="1:6" ht="15.75" thickBot="1">
      <c r="A46" s="91" t="s">
        <v>105</v>
      </c>
      <c r="B46" s="82">
        <f>B32+B40+B45+B44</f>
        <v>1217009</v>
      </c>
      <c r="C46" s="82">
        <f>C32+C40+C45+C44</f>
        <v>62838060</v>
      </c>
    </row>
    <row r="47" spans="1:6" ht="15.75" thickBot="1">
      <c r="A47" s="87" t="s">
        <v>106</v>
      </c>
      <c r="B47" s="82">
        <v>126284019</v>
      </c>
      <c r="C47" s="82">
        <v>97452475</v>
      </c>
    </row>
    <row r="48" spans="1:6" ht="15.75" thickBot="1">
      <c r="A48" s="87" t="s">
        <v>107</v>
      </c>
      <c r="B48" s="82">
        <f>B46+B47</f>
        <v>127501028</v>
      </c>
      <c r="C48" s="82">
        <f>C46+C47</f>
        <v>160290535</v>
      </c>
    </row>
    <row r="49" spans="1:4">
      <c r="A49" s="63"/>
      <c r="B49" s="92"/>
      <c r="C49" s="63"/>
    </row>
    <row r="50" spans="1:4">
      <c r="A50" s="69" t="s">
        <v>68</v>
      </c>
      <c r="B50" s="69"/>
      <c r="C50" s="136" t="s">
        <v>108</v>
      </c>
      <c r="D50" s="136"/>
    </row>
    <row r="51" spans="1:4">
      <c r="A51" s="93"/>
      <c r="B51" s="93"/>
      <c r="C51" s="94"/>
      <c r="D51" s="95"/>
    </row>
    <row r="52" spans="1:4">
      <c r="A52" s="2" t="s">
        <v>109</v>
      </c>
      <c r="B52" s="2"/>
      <c r="C52" s="136" t="s">
        <v>110</v>
      </c>
      <c r="D52" s="136"/>
    </row>
  </sheetData>
  <mergeCells count="4">
    <mergeCell ref="A4:D4"/>
    <mergeCell ref="A6:A7"/>
    <mergeCell ref="C50:D50"/>
    <mergeCell ref="C52:D5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E29" sqref="E29"/>
    </sheetView>
  </sheetViews>
  <sheetFormatPr defaultRowHeight="15"/>
  <cols>
    <col min="1" max="1" width="33" customWidth="1"/>
    <col min="2" max="2" width="13.5703125" customWidth="1"/>
    <col min="3" max="3" width="13.85546875" customWidth="1"/>
    <col min="4" max="4" width="18.42578125" customWidth="1"/>
    <col min="5" max="5" width="16.140625" customWidth="1"/>
    <col min="6" max="6" width="14.140625" customWidth="1"/>
    <col min="7" max="7" width="15.140625" customWidth="1"/>
    <col min="8" max="8" width="14" bestFit="1" customWidth="1"/>
    <col min="9" max="9" width="13" customWidth="1"/>
    <col min="10" max="10" width="12" bestFit="1" customWidth="1"/>
  </cols>
  <sheetData>
    <row r="1" spans="1:9">
      <c r="A1" s="1" t="s">
        <v>70</v>
      </c>
      <c r="B1" s="97"/>
      <c r="C1" s="98"/>
      <c r="D1" s="41"/>
      <c r="E1" s="41"/>
      <c r="F1" s="41"/>
      <c r="G1" s="41"/>
    </row>
    <row r="2" spans="1:9">
      <c r="A2" s="65"/>
      <c r="B2" s="97"/>
      <c r="C2" s="98"/>
      <c r="D2" s="41"/>
      <c r="E2" s="41"/>
      <c r="F2" s="41"/>
      <c r="G2" s="41"/>
      <c r="H2" s="99"/>
    </row>
    <row r="3" spans="1:9">
      <c r="A3" s="65" t="s">
        <v>115</v>
      </c>
      <c r="B3" s="97"/>
      <c r="C3" s="98"/>
      <c r="D3" s="41"/>
      <c r="E3" s="41"/>
      <c r="F3" s="41"/>
      <c r="G3" s="41"/>
    </row>
    <row r="4" spans="1:9">
      <c r="A4" s="137" t="s">
        <v>111</v>
      </c>
      <c r="B4" s="138"/>
      <c r="C4" s="138"/>
      <c r="D4" s="138"/>
      <c r="E4" s="138"/>
      <c r="F4" s="138"/>
      <c r="G4" s="138"/>
    </row>
    <row r="5" spans="1:9">
      <c r="A5" s="100" t="s">
        <v>72</v>
      </c>
      <c r="B5" s="97"/>
      <c r="C5" s="98"/>
      <c r="D5" s="41"/>
      <c r="E5" s="41"/>
      <c r="F5" s="41"/>
      <c r="G5" s="41"/>
    </row>
    <row r="6" spans="1:9">
      <c r="A6" s="100"/>
      <c r="B6" s="98"/>
      <c r="C6" s="98"/>
      <c r="D6" s="41"/>
      <c r="E6" s="41"/>
      <c r="F6" s="41"/>
      <c r="G6" s="41"/>
    </row>
    <row r="7" spans="1:9" ht="51">
      <c r="A7" s="44"/>
      <c r="B7" s="45" t="s">
        <v>116</v>
      </c>
      <c r="C7" s="45" t="s">
        <v>117</v>
      </c>
      <c r="D7" s="45" t="s">
        <v>118</v>
      </c>
      <c r="E7" s="45" t="s">
        <v>119</v>
      </c>
      <c r="F7" s="45" t="s">
        <v>120</v>
      </c>
      <c r="G7" s="45" t="s">
        <v>121</v>
      </c>
    </row>
    <row r="8" spans="1:9" ht="15.75" thickBot="1">
      <c r="A8" s="101" t="s">
        <v>36</v>
      </c>
      <c r="B8" s="102">
        <v>7050000</v>
      </c>
      <c r="C8" s="102">
        <v>220973</v>
      </c>
      <c r="D8" s="102">
        <v>281343</v>
      </c>
      <c r="E8" s="102">
        <v>6275</v>
      </c>
      <c r="F8" s="102">
        <v>64360639</v>
      </c>
      <c r="G8" s="103">
        <v>71919230</v>
      </c>
      <c r="I8" s="104"/>
    </row>
    <row r="9" spans="1:9">
      <c r="A9" s="46"/>
      <c r="B9" s="105"/>
      <c r="C9" s="105"/>
      <c r="D9" s="105"/>
      <c r="E9" s="105"/>
      <c r="F9" s="105"/>
      <c r="G9" s="106"/>
      <c r="I9" s="104"/>
    </row>
    <row r="10" spans="1:9" s="110" customFormat="1">
      <c r="A10" s="48" t="s">
        <v>122</v>
      </c>
      <c r="B10" s="107"/>
      <c r="C10" s="107"/>
      <c r="D10" s="108"/>
      <c r="E10" s="108"/>
      <c r="F10" s="109">
        <v>7806498</v>
      </c>
      <c r="G10" s="108">
        <f>SUM(B10:F10)</f>
        <v>7806498</v>
      </c>
      <c r="I10" s="111"/>
    </row>
    <row r="11" spans="1:9" s="110" customFormat="1">
      <c r="A11" s="48" t="s">
        <v>123</v>
      </c>
      <c r="B11" s="107"/>
      <c r="C11" s="107"/>
      <c r="D11" s="108">
        <v>-641188</v>
      </c>
      <c r="E11" s="108"/>
      <c r="F11" s="109"/>
      <c r="G11" s="108">
        <f>SUM(B11:F11)</f>
        <v>-641188</v>
      </c>
      <c r="I11" s="111"/>
    </row>
    <row r="12" spans="1:9">
      <c r="A12" s="88" t="s">
        <v>114</v>
      </c>
      <c r="B12" s="112"/>
      <c r="C12" s="113"/>
      <c r="D12" s="112"/>
      <c r="E12" s="112"/>
      <c r="F12" s="114">
        <v>-13000000</v>
      </c>
      <c r="G12" s="108">
        <f>SUM(B12:F12)</f>
        <v>-13000000</v>
      </c>
      <c r="I12" s="104"/>
    </row>
    <row r="13" spans="1:9" ht="15.75" thickBot="1">
      <c r="A13" s="115"/>
      <c r="B13" s="116"/>
      <c r="C13" s="117"/>
      <c r="D13" s="116"/>
      <c r="E13" s="116"/>
      <c r="F13" s="116"/>
      <c r="G13" s="118"/>
      <c r="I13" s="104"/>
    </row>
    <row r="14" spans="1:9" ht="15.75" thickBot="1">
      <c r="A14" s="101" t="s">
        <v>124</v>
      </c>
      <c r="B14" s="119">
        <f>B8+B10+B11</f>
        <v>7050000</v>
      </c>
      <c r="C14" s="119">
        <f t="shared" ref="C14:E14" si="0">C8+C10+C11</f>
        <v>220973</v>
      </c>
      <c r="D14" s="119">
        <f t="shared" si="0"/>
        <v>-359845</v>
      </c>
      <c r="E14" s="119">
        <f t="shared" si="0"/>
        <v>6275</v>
      </c>
      <c r="F14" s="119">
        <f>F8+F10+F11+F12</f>
        <v>59167137</v>
      </c>
      <c r="G14" s="119">
        <f>G8+G10+G11+G12</f>
        <v>66084540</v>
      </c>
      <c r="I14" s="104"/>
    </row>
    <row r="15" spans="1:9">
      <c r="A15" s="46"/>
      <c r="B15" s="112"/>
      <c r="C15" s="113"/>
      <c r="D15" s="112"/>
      <c r="E15" s="112"/>
      <c r="F15" s="112"/>
      <c r="G15" s="120"/>
      <c r="I15" s="104"/>
    </row>
    <row r="16" spans="1:9" ht="15.75" thickBot="1">
      <c r="A16" s="101" t="s">
        <v>125</v>
      </c>
      <c r="B16" s="102">
        <f>B8+B10+B11</f>
        <v>7050000</v>
      </c>
      <c r="C16" s="102">
        <f>C8+C10+C11</f>
        <v>220973</v>
      </c>
      <c r="D16" s="102">
        <v>921847</v>
      </c>
      <c r="E16" s="102">
        <f>E8+E10+E11</f>
        <v>6275</v>
      </c>
      <c r="F16" s="102">
        <v>48558144</v>
      </c>
      <c r="G16" s="102">
        <f>B16+C16+D16+E16+F16</f>
        <v>56757239</v>
      </c>
      <c r="I16" s="104"/>
    </row>
    <row r="17" spans="1:10">
      <c r="A17" s="46"/>
      <c r="B17" s="105"/>
      <c r="C17" s="105"/>
      <c r="D17" s="105"/>
      <c r="E17" s="105"/>
      <c r="F17" s="105"/>
      <c r="G17" s="106"/>
      <c r="I17" s="104"/>
    </row>
    <row r="18" spans="1:10">
      <c r="A18" s="48" t="s">
        <v>122</v>
      </c>
      <c r="B18" s="107"/>
      <c r="C18" s="107"/>
      <c r="D18" s="108"/>
      <c r="E18" s="108"/>
      <c r="F18" s="109">
        <v>7549704</v>
      </c>
      <c r="G18" s="108">
        <f>SUM(B18:F18)</f>
        <v>7549704</v>
      </c>
      <c r="J18" s="121"/>
    </row>
    <row r="19" spans="1:10">
      <c r="A19" s="48" t="s">
        <v>123</v>
      </c>
      <c r="B19" s="107"/>
      <c r="C19" s="107"/>
      <c r="D19" s="108">
        <v>-2599468</v>
      </c>
      <c r="E19" s="108"/>
      <c r="F19" s="109"/>
      <c r="G19" s="108">
        <f>SUM(B19:F19)</f>
        <v>-2599468</v>
      </c>
    </row>
    <row r="20" spans="1:10" ht="15.75" thickBot="1">
      <c r="A20" s="122"/>
      <c r="B20" s="116"/>
      <c r="C20" s="117"/>
      <c r="D20" s="116"/>
      <c r="E20" s="116"/>
      <c r="F20" s="116"/>
      <c r="G20" s="118">
        <f>SUM(B20:F20)</f>
        <v>0</v>
      </c>
      <c r="J20" s="123"/>
    </row>
    <row r="21" spans="1:10" ht="15.75" thickBot="1">
      <c r="A21" s="101" t="s">
        <v>127</v>
      </c>
      <c r="B21" s="119">
        <v>7050000</v>
      </c>
      <c r="C21" s="119">
        <v>220973</v>
      </c>
      <c r="D21" s="119">
        <f>D16+D19</f>
        <v>-1677621</v>
      </c>
      <c r="E21" s="119">
        <f>E16+E19</f>
        <v>6275</v>
      </c>
      <c r="F21" s="119">
        <f>F16+F19+F18</f>
        <v>56107848</v>
      </c>
      <c r="G21" s="119">
        <f>G16+G19+G18</f>
        <v>61707475</v>
      </c>
    </row>
    <row r="22" spans="1:10">
      <c r="A22" s="41"/>
      <c r="B22" s="41"/>
      <c r="C22" s="41"/>
      <c r="D22" s="41"/>
      <c r="E22" s="41"/>
      <c r="F22" s="41"/>
      <c r="G22" s="41"/>
      <c r="I22" s="104"/>
      <c r="J22" s="121"/>
    </row>
    <row r="23" spans="1:10">
      <c r="A23" s="41"/>
      <c r="B23" s="41"/>
      <c r="C23" s="41"/>
      <c r="D23" s="41"/>
      <c r="E23" s="41"/>
      <c r="F23" s="41"/>
      <c r="G23" s="41"/>
      <c r="I23" s="104"/>
    </row>
    <row r="24" spans="1:10" s="2" customFormat="1" ht="12.75">
      <c r="A24" s="69" t="s">
        <v>68</v>
      </c>
      <c r="B24" s="69"/>
      <c r="C24" s="136" t="s">
        <v>108</v>
      </c>
      <c r="D24" s="136"/>
      <c r="E24" s="124"/>
      <c r="F24" s="125"/>
      <c r="G24" s="46"/>
      <c r="H24" s="2" t="s">
        <v>126</v>
      </c>
    </row>
    <row r="25" spans="1:10" s="128" customFormat="1" ht="12.75">
      <c r="A25" s="93"/>
      <c r="B25" s="93"/>
      <c r="C25" s="94"/>
      <c r="D25" s="95"/>
      <c r="E25" s="126"/>
      <c r="F25" s="127"/>
      <c r="G25" s="127"/>
    </row>
    <row r="26" spans="1:10" s="2" customFormat="1" ht="12.75">
      <c r="A26" s="2" t="s">
        <v>109</v>
      </c>
      <c r="C26" s="136" t="s">
        <v>110</v>
      </c>
      <c r="D26" s="136"/>
      <c r="E26" s="124"/>
      <c r="F26" s="129"/>
      <c r="G26" s="129"/>
    </row>
    <row r="27" spans="1:10">
      <c r="A27" s="63"/>
      <c r="B27" s="63"/>
      <c r="C27" s="139"/>
      <c r="D27" s="140"/>
      <c r="E27" s="130"/>
      <c r="H27" s="121"/>
    </row>
    <row r="28" spans="1:10">
      <c r="A28" s="69"/>
    </row>
    <row r="31" spans="1:10">
      <c r="D31" s="121"/>
      <c r="E31" s="121"/>
    </row>
  </sheetData>
  <mergeCells count="4">
    <mergeCell ref="A4:G4"/>
    <mergeCell ref="C24:D24"/>
    <mergeCell ref="C26:D26"/>
    <mergeCell ref="C27:D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FP</vt:lpstr>
      <vt:lpstr>PorL</vt:lpstr>
      <vt:lpstr>F3</vt:lpstr>
      <vt:lpstr>F4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Каргабаева Айсулу</cp:lastModifiedBy>
  <cp:lastPrinted>2019-10-04T05:41:41Z</cp:lastPrinted>
  <dcterms:created xsi:type="dcterms:W3CDTF">2019-07-10T04:56:56Z</dcterms:created>
  <dcterms:modified xsi:type="dcterms:W3CDTF">2022-07-11T04:22:31Z</dcterms:modified>
</cp:coreProperties>
</file>