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1\2 кв\"/>
    </mc:Choice>
  </mc:AlternateContent>
  <bookViews>
    <workbookView xWindow="0" yWindow="0" windowWidth="25200" windowHeight="11385" activeTab="4"/>
  </bookViews>
  <sheets>
    <sheet name="ФП" sheetId="1" r:id="rId1"/>
    <sheet name="ПиУ" sheetId="2" r:id="rId2"/>
    <sheet name="ПСД" sheetId="3" r:id="rId3"/>
    <sheet name="Ф3" sheetId="4" r:id="rId4"/>
    <sheet name="Ф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C17" i="3"/>
  <c r="C44" i="4" l="1"/>
  <c r="B44" i="4"/>
  <c r="D12" i="3" l="1"/>
  <c r="C12" i="3"/>
  <c r="C19" i="3"/>
  <c r="D19" i="3" l="1"/>
  <c r="F21" i="5" l="1"/>
  <c r="D21" i="5"/>
  <c r="G20" i="5"/>
  <c r="G19" i="5"/>
  <c r="G18" i="5"/>
  <c r="E16" i="5"/>
  <c r="E21" i="5" s="1"/>
  <c r="C16" i="5"/>
  <c r="G16" i="5" s="1"/>
  <c r="B16" i="5"/>
  <c r="F14" i="5"/>
  <c r="E14" i="5"/>
  <c r="D14" i="5"/>
  <c r="C14" i="5"/>
  <c r="B14" i="5"/>
  <c r="G12" i="5"/>
  <c r="G11" i="5"/>
  <c r="G10" i="5"/>
  <c r="C40" i="4"/>
  <c r="B40" i="4"/>
  <c r="C30" i="4"/>
  <c r="B30" i="4"/>
  <c r="B32" i="4" s="1"/>
  <c r="D16" i="3"/>
  <c r="C16" i="3"/>
  <c r="D21" i="3"/>
  <c r="C21" i="3"/>
  <c r="B46" i="4" l="1"/>
  <c r="B48" i="4" s="1"/>
  <c r="C32" i="4"/>
  <c r="C46" i="4" s="1"/>
  <c r="C48" i="4" s="1"/>
  <c r="G21" i="5"/>
  <c r="G14" i="5"/>
  <c r="C41" i="1"/>
  <c r="B41" i="1"/>
  <c r="C32" i="1"/>
  <c r="C42" i="1" s="1"/>
  <c r="B32" i="1"/>
  <c r="B42" i="1" s="1"/>
  <c r="C23" i="1"/>
  <c r="B23" i="1"/>
</calcChain>
</file>

<file path=xl/sharedStrings.xml><?xml version="1.0" encoding="utf-8"?>
<sst xmlns="http://schemas.openxmlformats.org/spreadsheetml/2006/main" count="170" uniqueCount="133">
  <si>
    <t>АО «ALTYN BANK» (ДБ China Citic Bank Corporation Ltd)</t>
  </si>
  <si>
    <t xml:space="preserve">ОТЧЕТ О ФИНАНСОВОМ ПОЛОЖЕНИИ </t>
  </si>
  <si>
    <t>(в тысячах Казахстанских тенге)</t>
  </si>
  <si>
    <t>неаудированный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</si>
  <si>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</si>
  <si>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</si>
  <si>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</si>
  <si>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</si>
  <si>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</si>
  <si>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</si>
  <si>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</si>
  <si>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</si>
  <si>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</si>
  <si>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</si>
  <si>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</si>
  <si>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</si>
  <si>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</si>
  <si>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</si>
  <si>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</si>
  <si>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</si>
  <si>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</si>
  <si>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</si>
  <si>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</si>
  <si>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</si>
  <si>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</si>
  <si>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</si>
  <si>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</si>
  <si>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</si>
  <si>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</si>
  <si>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</si>
  <si>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</si>
  <si>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</si>
  <si>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</si>
  <si>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</si>
  <si>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Период, закончившийся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</si>
  <si>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</si>
  <si>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</si>
  <si>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</si>
  <si>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</si>
  <si>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</si>
  <si>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</si>
  <si>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</si>
  <si>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</si>
  <si>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</si>
  <si>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</si>
  <si>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</si>
  <si>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</si>
  <si>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</si>
  <si>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</si>
  <si>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</si>
  <si>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</si>
  <si>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</si>
  <si>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</si>
  <si>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</si>
  <si>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</si>
  <si>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</si>
  <si>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</si>
  <si>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</si>
  <si>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</si>
  <si>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30 июня 2020</t>
  </si>
  <si>
    <t>три месяца, закончившиеся 30 июня 2020г.</t>
  </si>
  <si>
    <t>Резерв по переоценке финансовых активов, оцениваемых по справедливой стоимости через прочий совокупный доход</t>
  </si>
  <si>
    <t xml:space="preserve">По состоянию на 30 июня 2021 года </t>
  </si>
  <si>
    <t>30 июня 2021</t>
  </si>
  <si>
    <t>31 декабря 2020</t>
  </si>
  <si>
    <t>По состоянию на 30 июня 2021 года</t>
  </si>
  <si>
    <t>три месяца, закончившиеся 30 июня 2021г.</t>
  </si>
  <si>
    <t>Нераспределенная прибыль и прочие резервы</t>
  </si>
  <si>
    <t>ОТЧЕТ О ПРОЧЕМ СОВОКУПНОМ ДОХОДЕ</t>
  </si>
  <si>
    <t>( не аудировано)</t>
  </si>
  <si>
    <t xml:space="preserve">ЧИСТАЯ ПРИБЫЛЬ </t>
  </si>
  <si>
    <t>ПРОЧИЙ СОВОКУПНЫЙ ДОХОД/(УБЫТОК)</t>
  </si>
  <si>
    <t>Статьи, которые могут быть реклассифицированы в состав прибылей и убытков:</t>
  </si>
  <si>
    <t>Чистая прибыль/(убыток) от изменения справедливой стоимости через прочий совокупный доход</t>
  </si>
  <si>
    <t>Доходы за вычетом расходов, перенесенных в прибыль или убыток в результате выбытия или обесценения по финансовым активам, оцениваемых по справедливой стоимости через прочий совокупный доход</t>
  </si>
  <si>
    <t>ИТОГО ПРОЧИЙ СОВОКУПНЫЙ ДОХОД</t>
  </si>
  <si>
    <t>Главный бухгалтер</t>
  </si>
  <si>
    <t>Каржаубеков А.Ж.</t>
  </si>
  <si>
    <t>ОТЧЕТ О ДВИЖЕНИИ ДЕНЕЖНЫХ СРЕДСТВ</t>
  </si>
  <si>
    <t>за период, закончившийся</t>
  </si>
  <si>
    <t>Движение денежных средств от операционной деятельности: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</si>
  <si>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</si>
  <si>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</si>
  <si>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</si>
  <si>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</si>
  <si>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 убыток </t>
  </si>
  <si>
    <t>Поступления по операциям с иностранной валютой</t>
  </si>
  <si>
    <t>Поступления по прочим доходам</t>
  </si>
  <si>
    <t>Прочие общие и административные расходы выплаченные</t>
  </si>
  <si>
    <t>Чистое уменьшение/(увеличение)обязательных резервных требований в Национальном Банке Республики Казахстан</t>
  </si>
  <si>
    <t>Чистое увеличение/(уменьшение)  по договорам "РЕПО"</t>
  </si>
  <si>
    <t>Чистое (увеличение)/уменьшение по счетам и депозитам в банках и других финансовых организациях</t>
  </si>
  <si>
    <t>Чистое уменьшение/увеличение по займам клиентам</t>
  </si>
  <si>
    <t>Чистое уменьшение/увеличение по дебиторам по документарным расчетам</t>
  </si>
  <si>
    <t>Чистое уменьшение/увеличение по прочим активам</t>
  </si>
  <si>
    <t>Чистое увеличение/уменьшение по счетам и депозитам других банков</t>
  </si>
  <si>
    <t>Чистое уменьшение/увеличение по текущим счетам и депозитам клиентов</t>
  </si>
  <si>
    <t>Чистое уменьшение/увеличение по операциям с финансовыми активами, оцениваемыми по справедливой стоимости через прибыль или убыток</t>
  </si>
  <si>
    <t>Чистое уменьшение/увеличение по операциям с финансовыми обязательствами, оцениваемыми по справедливой стоимости через прибыль или убыток</t>
  </si>
  <si>
    <t>Чистое увеличение по прочим обязательствам</t>
  </si>
  <si>
    <t>Чистые потоки денежных средств от операционной деятельности до уплаты подоходного налога</t>
  </si>
  <si>
    <t>Подоходный налог уплаченный</t>
  </si>
  <si>
    <t>Итого  денежных средств от операционной деятельности</t>
  </si>
  <si>
    <t>Движение денежных средств от инвестиционной деятельности:</t>
  </si>
  <si>
    <t>Продажа и погашение финансовых активов,  оцениваемые по справедливой стоимости через прочий совокупный доход</t>
  </si>
  <si>
    <t>Приобретение финансовых активов,  оцениваемые по справедливой стоимости через прочий совокупный доход</t>
  </si>
  <si>
    <t>Приобретение основных средств</t>
  </si>
  <si>
    <t>Приобретение нематериальных активов</t>
  </si>
  <si>
    <t>Погашение инвестиций, учитываемые по амортизированной стоимости</t>
  </si>
  <si>
    <t>Приобретение финансовых активов, учитываемых по амортизированной стоимости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</si>
  <si>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</si>
  <si>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</si>
  <si>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</si>
  <si>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</si>
  <si>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</si>
  <si>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изменение денежных средств и их эквивалентов</t>
  </si>
  <si>
    <t>ДЕНЕЖНЫЕ СРЕДСТВА И ИХ ЭКВИВАЛЕНТЫ, на начало периода</t>
  </si>
  <si>
    <t>ДЕНЕЖНЫЕ СРЕДСТВА И ИХ ЭКВИВАЛЕНТЫ, на конец периода</t>
  </si>
  <si>
    <t>ОТЧЕТ ОБ ИЗМЕНЕНИЯХ В КАПИТАЛЕ</t>
  </si>
  <si>
    <t>Резерв по переоценке основных средств</t>
  </si>
  <si>
    <t xml:space="preserve">Нераспреде-ленная прибыль </t>
  </si>
  <si>
    <t>Итого капитал</t>
  </si>
  <si>
    <t>31 декабря 2020 г.</t>
  </si>
  <si>
    <t>Чистая прибыль за период</t>
  </si>
  <si>
    <t>Прочий совокупный доход</t>
  </si>
  <si>
    <t>31 декабря 2019 г. (аудировано)</t>
  </si>
  <si>
    <t>Прочая совокупная прибыль</t>
  </si>
  <si>
    <t xml:space="preserve">  </t>
  </si>
  <si>
    <t>ЗА КВАРТАЛ, ЗАКОНЧИВШИЙСЯ 30 июня 2021 г. (НЕ АУДИРОВАНО)</t>
  </si>
  <si>
    <t>30 июня 2021 г. (не аудировано)</t>
  </si>
  <si>
    <t>30 июня 2020 г. (неаудировано)</t>
  </si>
  <si>
    <t>Выплата дивидендов</t>
  </si>
  <si>
    <t>ЗА ПЕРИОД, ЗАКОНЧИВШИЙСЯ 30 ИЮНЯ 2021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</si>
</sst>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  <numFmt numFmtId="168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8.5"/>
      <color theme="1"/>
      <name val="Times New Roman"/>
      <family val="1"/>
      <charset val="204"/>
    </font>
    <font>
      <sz val="9"/>
      <name val="Times New Roman"/>
      <family val="1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/>
    <xf numFmtId="0" fontId="24" fillId="0" borderId="0"/>
  </cellStyleXfs>
  <cellXfs count="1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justify" vertical="center"/>
    </xf>
    <xf numFmtId="3" fontId="4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/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5" fillId="0" borderId="0" xfId="1" applyFont="1"/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7" fillId="0" borderId="0" xfId="0" applyFont="1" applyAlignment="1">
      <alignment horizontal="right" vertical="center" wrapText="1"/>
    </xf>
    <xf numFmtId="0" fontId="5" fillId="0" borderId="0" xfId="0" applyFont="1" applyFill="1"/>
    <xf numFmtId="3" fontId="4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right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6" fontId="7" fillId="0" borderId="2" xfId="2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5" fontId="7" fillId="0" borderId="0" xfId="2" applyFont="1" applyAlignment="1">
      <alignment horizontal="left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0" fontId="16" fillId="0" borderId="0" xfId="0" applyFont="1"/>
    <xf numFmtId="167" fontId="7" fillId="0" borderId="0" xfId="2" applyNumberFormat="1" applyFont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10" fillId="0" borderId="0" xfId="0" applyNumberFormat="1" applyFont="1" applyAlignment="1">
      <alignment horizontal="left" vertical="center" wrapText="1"/>
    </xf>
    <xf numFmtId="167" fontId="10" fillId="0" borderId="0" xfId="2" applyNumberFormat="1" applyFont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horizontal="right" vertical="center" wrapText="1"/>
    </xf>
    <xf numFmtId="0" fontId="19" fillId="0" borderId="0" xfId="0" applyFont="1" applyFill="1"/>
    <xf numFmtId="0" fontId="10" fillId="0" borderId="0" xfId="0" applyFont="1" applyFill="1" applyAlignment="1">
      <alignment vertical="center" wrapText="1"/>
    </xf>
    <xf numFmtId="4" fontId="19" fillId="0" borderId="0" xfId="0" applyNumberFormat="1" applyFont="1" applyFill="1" applyAlignment="1">
      <alignment horizontal="right" vertical="center" wrapText="1"/>
    </xf>
    <xf numFmtId="167" fontId="5" fillId="0" borderId="0" xfId="2" applyNumberFormat="1" applyFont="1" applyAlignment="1">
      <alignment horizontal="left" vertical="center" wrapText="1"/>
    </xf>
    <xf numFmtId="168" fontId="10" fillId="0" borderId="0" xfId="0" applyNumberFormat="1" applyFont="1" applyFill="1" applyAlignment="1">
      <alignment horizontal="right" vertical="center" wrapText="1"/>
    </xf>
    <xf numFmtId="168" fontId="20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168" fontId="20" fillId="0" borderId="2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168" fontId="19" fillId="0" borderId="0" xfId="0" applyNumberFormat="1" applyFont="1" applyFill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" fontId="0" fillId="0" borderId="0" xfId="0" applyNumberFormat="1" applyFill="1"/>
    <xf numFmtId="168" fontId="7" fillId="0" borderId="0" xfId="0" applyNumberFormat="1" applyFont="1" applyFill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8" fontId="9" fillId="0" borderId="0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/>
    <xf numFmtId="0" fontId="6" fillId="0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6" fontId="4" fillId="0" borderId="2" xfId="2" applyNumberFormat="1" applyFont="1" applyBorder="1" applyAlignment="1">
      <alignment horizontal="right" vertical="center" wrapText="1"/>
    </xf>
    <xf numFmtId="0" fontId="0" fillId="0" borderId="0" xfId="0" applyBorder="1"/>
    <xf numFmtId="164" fontId="4" fillId="0" borderId="0" xfId="0" applyNumberFormat="1" applyFont="1" applyFill="1" applyAlignment="1">
      <alignment horizontal="right" vertical="center" wrapText="1"/>
    </xf>
    <xf numFmtId="166" fontId="4" fillId="0" borderId="0" xfId="2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7" fontId="5" fillId="0" borderId="0" xfId="2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8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2" applyNumberFormat="1" applyFont="1" applyFill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6" fontId="5" fillId="0" borderId="2" xfId="2" applyNumberFormat="1" applyFont="1" applyFill="1" applyBorder="1" applyAlignment="1">
      <alignment vertical="center" wrapText="1"/>
    </xf>
    <xf numFmtId="167" fontId="4" fillId="0" borderId="2" xfId="2" applyNumberFormat="1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167" fontId="4" fillId="0" borderId="0" xfId="2" applyNumberFormat="1" applyFont="1" applyBorder="1" applyAlignment="1">
      <alignment vertical="center" wrapText="1"/>
    </xf>
    <xf numFmtId="164" fontId="0" fillId="0" borderId="0" xfId="0" applyNumberFormat="1"/>
    <xf numFmtId="0" fontId="22" fillId="0" borderId="2" xfId="3" applyFont="1" applyBorder="1" applyAlignment="1">
      <alignment wrapText="1"/>
    </xf>
    <xf numFmtId="166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3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A4" zoomScaleNormal="100" zoomScaleSheetLayoutView="115" workbookViewId="0">
      <selection activeCell="F23" sqref="F23"/>
    </sheetView>
  </sheetViews>
  <sheetFormatPr defaultColWidth="9.140625"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6" width="9.140625" style="2"/>
    <col min="7" max="7" width="9.5703125" style="2" bestFit="1" customWidth="1"/>
    <col min="8" max="16384" width="9.140625" style="2"/>
  </cols>
  <sheetData>
    <row r="1" spans="1:8" x14ac:dyDescent="0.2">
      <c r="A1" s="1" t="s">
        <v>0</v>
      </c>
    </row>
    <row r="2" spans="1:8" x14ac:dyDescent="0.2">
      <c r="A2" s="1"/>
    </row>
    <row r="3" spans="1:8" x14ac:dyDescent="0.2">
      <c r="A3" s="1" t="s">
        <v>1</v>
      </c>
    </row>
    <row r="4" spans="1:8" x14ac:dyDescent="0.2">
      <c r="A4" s="1" t="s">
        <v>62</v>
      </c>
    </row>
    <row r="5" spans="1:8" ht="13.5" x14ac:dyDescent="0.2">
      <c r="A5" s="3" t="s">
        <v>2</v>
      </c>
    </row>
    <row r="6" spans="1:8" ht="13.5" x14ac:dyDescent="0.2">
      <c r="A6" s="3" t="s">
        <v>3</v>
      </c>
    </row>
    <row r="7" spans="1:8" ht="6.75" customHeight="1" x14ac:dyDescent="0.2"/>
    <row r="8" spans="1:8" x14ac:dyDescent="0.2">
      <c r="B8" s="4" t="s">
        <v>63</v>
      </c>
      <c r="C8" s="4" t="s">
        <v>64</v>
      </c>
    </row>
    <row r="9" spans="1:8" x14ac:dyDescent="0.2">
      <c r="A9" s="6" t="s">
        <v>4</v>
      </c>
      <c r="B9" s="7"/>
      <c r="C9" s="7"/>
    </row>
    <row r="10" spans="1:8" ht="22.5" customHeight="1" x14ac:dyDescent="0.2">
      <c r="A10" s="8" t="s">
        <v>5</v>
      </c>
      <c r="B10" s="9">
        <v>127501028.28999999</v>
      </c>
      <c r="C10" s="10">
        <v>126284019</v>
      </c>
      <c r="G10" s="138"/>
      <c r="H10" s="138"/>
    </row>
    <row r="11" spans="1:8" ht="25.5" x14ac:dyDescent="0.2">
      <c r="A11" s="8" t="s">
        <v>6</v>
      </c>
      <c r="B11" s="9">
        <v>10116981.710000001</v>
      </c>
      <c r="C11" s="10">
        <v>9728280</v>
      </c>
      <c r="G11" s="138"/>
      <c r="H11" s="138"/>
    </row>
    <row r="12" spans="1:8" x14ac:dyDescent="0.2">
      <c r="A12" s="8" t="s">
        <v>7</v>
      </c>
      <c r="B12" s="9">
        <v>11547328</v>
      </c>
      <c r="C12" s="10">
        <v>22279927</v>
      </c>
      <c r="G12" s="138"/>
      <c r="H12" s="138"/>
    </row>
    <row r="13" spans="1:8" ht="38.25" x14ac:dyDescent="0.2">
      <c r="A13" s="8" t="s">
        <v>8</v>
      </c>
      <c r="B13" s="9">
        <v>30690</v>
      </c>
      <c r="C13" s="10">
        <v>52039</v>
      </c>
      <c r="G13" s="138"/>
      <c r="H13" s="138"/>
    </row>
    <row r="14" spans="1:8" x14ac:dyDescent="0.2">
      <c r="A14" s="8" t="s">
        <v>9</v>
      </c>
      <c r="B14" s="9">
        <v>232113099</v>
      </c>
      <c r="C14" s="10">
        <v>244427841</v>
      </c>
      <c r="G14" s="138"/>
      <c r="H14" s="138"/>
    </row>
    <row r="15" spans="1:8" x14ac:dyDescent="0.2">
      <c r="A15" s="8" t="s">
        <v>10</v>
      </c>
      <c r="B15" s="49">
        <v>3129064</v>
      </c>
      <c r="C15" s="10">
        <v>1172262</v>
      </c>
      <c r="G15" s="138"/>
      <c r="H15" s="138"/>
    </row>
    <row r="16" spans="1:8" ht="38.25" x14ac:dyDescent="0.2">
      <c r="A16" s="8" t="s">
        <v>11</v>
      </c>
      <c r="B16" s="9">
        <v>134112519</v>
      </c>
      <c r="C16" s="10">
        <v>93951247</v>
      </c>
      <c r="G16" s="138"/>
      <c r="H16" s="138"/>
    </row>
    <row r="17" spans="1:8" ht="41.25" customHeight="1" x14ac:dyDescent="0.2">
      <c r="A17" s="11" t="s">
        <v>12</v>
      </c>
      <c r="B17" s="9">
        <v>93717096</v>
      </c>
      <c r="C17" s="10">
        <v>86554359</v>
      </c>
      <c r="G17" s="138"/>
      <c r="H17" s="138"/>
    </row>
    <row r="18" spans="1:8" ht="14.25" customHeight="1" x14ac:dyDescent="0.2">
      <c r="A18" s="11" t="s">
        <v>13</v>
      </c>
      <c r="B18" s="9">
        <v>1128947</v>
      </c>
      <c r="C18" s="10">
        <v>752808</v>
      </c>
      <c r="G18" s="138"/>
      <c r="H18" s="138"/>
    </row>
    <row r="19" spans="1:8" ht="17.25" customHeight="1" x14ac:dyDescent="0.2">
      <c r="A19" s="11" t="s">
        <v>14</v>
      </c>
      <c r="B19" s="9">
        <v>402378</v>
      </c>
      <c r="C19" s="10">
        <v>534336</v>
      </c>
      <c r="G19" s="138"/>
      <c r="H19" s="138"/>
    </row>
    <row r="20" spans="1:8" ht="15" customHeight="1" x14ac:dyDescent="0.2">
      <c r="A20" s="11" t="s">
        <v>15</v>
      </c>
      <c r="B20" s="9">
        <v>7682983</v>
      </c>
      <c r="C20" s="10">
        <v>7776586</v>
      </c>
      <c r="G20" s="138"/>
      <c r="H20" s="138"/>
    </row>
    <row r="21" spans="1:8" ht="18" customHeight="1" x14ac:dyDescent="0.2">
      <c r="A21" s="11" t="s">
        <v>16</v>
      </c>
      <c r="B21" s="9">
        <v>1517645</v>
      </c>
      <c r="C21" s="10">
        <v>1435944</v>
      </c>
      <c r="G21" s="138"/>
      <c r="H21" s="138"/>
    </row>
    <row r="22" spans="1:8" ht="16.5" customHeight="1" x14ac:dyDescent="0.2">
      <c r="A22" s="11" t="s">
        <v>17</v>
      </c>
      <c r="B22" s="12">
        <v>2470909</v>
      </c>
      <c r="C22" s="10">
        <v>1293687</v>
      </c>
      <c r="G22" s="138"/>
      <c r="H22" s="138"/>
    </row>
    <row r="23" spans="1:8" ht="27" customHeight="1" thickBot="1" x14ac:dyDescent="0.25">
      <c r="A23" s="6" t="s">
        <v>18</v>
      </c>
      <c r="B23" s="13">
        <f>SUM(B10:B22)</f>
        <v>625470668</v>
      </c>
      <c r="C23" s="13">
        <f>SUM(C10:C22)</f>
        <v>596243335</v>
      </c>
      <c r="G23" s="138"/>
      <c r="H23" s="138"/>
    </row>
    <row r="24" spans="1:8" ht="8.25" customHeight="1" thickTop="1" x14ac:dyDescent="0.2">
      <c r="A24" s="6"/>
      <c r="B24" s="10"/>
      <c r="C24" s="10"/>
    </row>
    <row r="25" spans="1:8" x14ac:dyDescent="0.2">
      <c r="A25" s="6" t="s">
        <v>19</v>
      </c>
      <c r="B25" s="10"/>
      <c r="C25" s="10"/>
    </row>
    <row r="26" spans="1:8" ht="44.25" customHeight="1" x14ac:dyDescent="0.2">
      <c r="A26" s="11" t="s">
        <v>20</v>
      </c>
      <c r="B26" s="10">
        <v>11723</v>
      </c>
      <c r="C26" s="10">
        <v>39850</v>
      </c>
      <c r="G26" s="138"/>
      <c r="H26" s="138"/>
    </row>
    <row r="27" spans="1:8" ht="18" customHeight="1" x14ac:dyDescent="0.2">
      <c r="A27" s="11" t="s">
        <v>21</v>
      </c>
      <c r="B27" s="10">
        <v>13959084</v>
      </c>
      <c r="C27" s="10">
        <v>12228228</v>
      </c>
      <c r="G27" s="138"/>
      <c r="H27" s="138"/>
    </row>
    <row r="28" spans="1:8" ht="13.5" customHeight="1" x14ac:dyDescent="0.2">
      <c r="A28" s="11" t="s">
        <v>22</v>
      </c>
      <c r="B28" s="10">
        <v>66171807</v>
      </c>
      <c r="C28" s="10">
        <v>66916809</v>
      </c>
      <c r="G28" s="138"/>
      <c r="H28" s="138"/>
    </row>
    <row r="29" spans="1:8" ht="15" customHeight="1" x14ac:dyDescent="0.2">
      <c r="A29" s="11" t="s">
        <v>23</v>
      </c>
      <c r="B29" s="10">
        <v>473883270</v>
      </c>
      <c r="C29" s="10">
        <v>440919385</v>
      </c>
      <c r="G29" s="138"/>
      <c r="H29" s="138"/>
    </row>
    <row r="30" spans="1:8" ht="18.75" customHeight="1" x14ac:dyDescent="0.2">
      <c r="A30" s="11" t="s">
        <v>24</v>
      </c>
      <c r="B30" s="10">
        <v>136247</v>
      </c>
      <c r="C30" s="10">
        <v>263453</v>
      </c>
      <c r="G30" s="138"/>
      <c r="H30" s="138"/>
    </row>
    <row r="31" spans="1:8" ht="13.5" customHeight="1" thickBot="1" x14ac:dyDescent="0.25">
      <c r="A31" s="11" t="s">
        <v>25</v>
      </c>
      <c r="B31" s="14">
        <v>5223997</v>
      </c>
      <c r="C31" s="14">
        <v>3956380</v>
      </c>
      <c r="G31" s="138"/>
      <c r="H31" s="138"/>
    </row>
    <row r="32" spans="1:8" ht="19.5" customHeight="1" thickBot="1" x14ac:dyDescent="0.25">
      <c r="A32" s="6" t="s">
        <v>26</v>
      </c>
      <c r="B32" s="15">
        <f>SUM(B26:B31)</f>
        <v>559386128</v>
      </c>
      <c r="C32" s="15">
        <f>SUM(C26:C31)</f>
        <v>524324105</v>
      </c>
      <c r="G32" s="138"/>
      <c r="H32" s="138"/>
    </row>
    <row r="33" spans="1:8" ht="6.75" customHeight="1" thickTop="1" x14ac:dyDescent="0.2">
      <c r="A33" s="6"/>
      <c r="B33" s="10"/>
      <c r="C33" s="10"/>
    </row>
    <row r="34" spans="1:8" x14ac:dyDescent="0.2">
      <c r="A34" s="6" t="s">
        <v>27</v>
      </c>
      <c r="B34" s="10"/>
      <c r="C34" s="16"/>
    </row>
    <row r="35" spans="1:8" x14ac:dyDescent="0.2">
      <c r="A35" s="6" t="s">
        <v>28</v>
      </c>
      <c r="B35" s="10"/>
      <c r="C35" s="10"/>
    </row>
    <row r="36" spans="1:8" ht="21.75" customHeight="1" x14ac:dyDescent="0.2">
      <c r="A36" s="11" t="s">
        <v>29</v>
      </c>
      <c r="B36" s="10">
        <v>7050000</v>
      </c>
      <c r="C36" s="10">
        <v>7050000</v>
      </c>
      <c r="G36" s="138"/>
      <c r="H36" s="138"/>
    </row>
    <row r="37" spans="1:8" ht="13.5" customHeight="1" x14ac:dyDescent="0.2">
      <c r="A37" s="11" t="s">
        <v>30</v>
      </c>
      <c r="B37" s="10">
        <v>220973</v>
      </c>
      <c r="C37" s="10">
        <v>220973</v>
      </c>
      <c r="G37" s="138"/>
      <c r="H37" s="138"/>
    </row>
    <row r="38" spans="1:8" ht="39.75" customHeight="1" x14ac:dyDescent="0.2">
      <c r="A38" s="11" t="s">
        <v>61</v>
      </c>
      <c r="B38" s="10">
        <v>-359845</v>
      </c>
      <c r="C38" s="10">
        <v>281343</v>
      </c>
      <c r="G38" s="138"/>
      <c r="H38" s="138"/>
    </row>
    <row r="39" spans="1:8" ht="17.25" customHeight="1" thickBot="1" x14ac:dyDescent="0.25">
      <c r="A39" s="11" t="s">
        <v>67</v>
      </c>
      <c r="B39" s="14">
        <v>59173412</v>
      </c>
      <c r="C39" s="14">
        <v>64366914</v>
      </c>
      <c r="G39" s="138"/>
      <c r="H39" s="138"/>
    </row>
    <row r="40" spans="1:8" ht="9.75" customHeight="1" x14ac:dyDescent="0.2">
      <c r="A40" s="11"/>
      <c r="B40" s="18"/>
      <c r="C40" s="18"/>
      <c r="G40" s="138"/>
      <c r="H40" s="138"/>
    </row>
    <row r="41" spans="1:8" ht="19.5" customHeight="1" thickBot="1" x14ac:dyDescent="0.25">
      <c r="A41" s="6" t="s">
        <v>31</v>
      </c>
      <c r="B41" s="15">
        <f>SUM(B36:B40)</f>
        <v>66084540</v>
      </c>
      <c r="C41" s="15">
        <f>SUM(C36:C40)</f>
        <v>71919230</v>
      </c>
    </row>
    <row r="42" spans="1:8" ht="21.75" customHeight="1" thickTop="1" thickBot="1" x14ac:dyDescent="0.25">
      <c r="A42" s="6" t="s">
        <v>32</v>
      </c>
      <c r="B42" s="15">
        <f>B32+B41</f>
        <v>625470668</v>
      </c>
      <c r="C42" s="15">
        <f>C32+C41</f>
        <v>596243335</v>
      </c>
    </row>
    <row r="43" spans="1:8" ht="22.5" customHeight="1" thickTop="1" x14ac:dyDescent="0.2">
      <c r="A43" s="6"/>
      <c r="B43" s="7"/>
      <c r="C43" s="7"/>
    </row>
    <row r="44" spans="1:8" s="21" customFormat="1" ht="15.75" customHeight="1" x14ac:dyDescent="0.25">
      <c r="A44" s="20" t="s">
        <v>57</v>
      </c>
      <c r="B44" s="20"/>
      <c r="C44" s="45" t="s">
        <v>54</v>
      </c>
    </row>
    <row r="45" spans="1:8" s="6" customFormat="1" ht="15.75" customHeight="1" x14ac:dyDescent="0.25">
      <c r="A45" s="22"/>
      <c r="B45" s="22"/>
      <c r="C45" s="23"/>
    </row>
    <row r="46" spans="1:8" ht="15" customHeight="1" x14ac:dyDescent="0.2">
      <c r="A46" s="20" t="s">
        <v>56</v>
      </c>
      <c r="B46" s="20"/>
      <c r="C46" s="45" t="s">
        <v>55</v>
      </c>
    </row>
    <row r="47" spans="1:8" x14ac:dyDescent="0.2">
      <c r="A47" s="6"/>
      <c r="B47" s="7"/>
      <c r="C47" s="7"/>
    </row>
    <row r="48" spans="1:8" x14ac:dyDescent="0.2">
      <c r="A48" s="6"/>
      <c r="B48" s="7"/>
      <c r="C48" s="7"/>
    </row>
    <row r="70" ht="39" customHeight="1" x14ac:dyDescent="0.2"/>
    <row r="76" ht="27.75" customHeight="1" x14ac:dyDescent="0.2"/>
    <row r="81" spans="1:3" x14ac:dyDescent="0.2">
      <c r="A81" s="17"/>
    </row>
    <row r="82" spans="1:3" x14ac:dyDescent="0.2">
      <c r="A82" s="6"/>
      <c r="B82" s="39"/>
      <c r="C82" s="39"/>
    </row>
    <row r="83" spans="1:3" x14ac:dyDescent="0.2">
      <c r="A83" s="11"/>
      <c r="B83" s="40"/>
    </row>
    <row r="84" spans="1:3" s="6" customFormat="1" ht="32.25" customHeight="1" x14ac:dyDescent="0.25">
      <c r="C84" s="19"/>
    </row>
    <row r="85" spans="1:3" s="21" customFormat="1" ht="15.75" customHeight="1" x14ac:dyDescent="0.25">
      <c r="A85" s="41"/>
      <c r="B85" s="42"/>
      <c r="C85" s="43"/>
    </row>
    <row r="86" spans="1:3" s="6" customFormat="1" ht="15.75" customHeight="1" x14ac:dyDescent="0.25">
      <c r="C86" s="19"/>
    </row>
    <row r="87" spans="1:3" x14ac:dyDescent="0.2">
      <c r="C87" s="43"/>
    </row>
    <row r="88" spans="1:3" x14ac:dyDescent="0.2">
      <c r="C88" s="44"/>
    </row>
  </sheetData>
  <pageMargins left="0.70866141732283472" right="0.70866141732283472" top="0.35433070866141736" bottom="0.35433070866141736" header="0.31496062992125984" footer="0.31496062992125984"/>
  <pageSetup paperSize="9" scale="97" orientation="portrait" horizontalDpi="200" verticalDpi="2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workbookViewId="0">
      <selection activeCell="I32" sqref="I32"/>
    </sheetView>
  </sheetViews>
  <sheetFormatPr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4" width="14.7109375" style="46" customWidth="1"/>
    <col min="5" max="5" width="14.85546875" style="46" customWidth="1"/>
    <col min="6" max="229" width="9.140625" style="2"/>
    <col min="230" max="230" width="39" style="2" customWidth="1"/>
    <col min="231" max="231" width="15.5703125" style="2" customWidth="1"/>
    <col min="232" max="232" width="17.28515625" style="2" customWidth="1"/>
    <col min="233" max="233" width="12.85546875" style="2" customWidth="1"/>
    <col min="234" max="234" width="18.42578125" style="2" customWidth="1"/>
    <col min="235" max="485" width="9.140625" style="2"/>
    <col min="486" max="486" width="39" style="2" customWidth="1"/>
    <col min="487" max="487" width="15.5703125" style="2" customWidth="1"/>
    <col min="488" max="488" width="17.28515625" style="2" customWidth="1"/>
    <col min="489" max="489" width="12.85546875" style="2" customWidth="1"/>
    <col min="490" max="490" width="18.42578125" style="2" customWidth="1"/>
    <col min="491" max="741" width="9.140625" style="2"/>
    <col min="742" max="742" width="39" style="2" customWidth="1"/>
    <col min="743" max="743" width="15.5703125" style="2" customWidth="1"/>
    <col min="744" max="744" width="17.28515625" style="2" customWidth="1"/>
    <col min="745" max="745" width="12.85546875" style="2" customWidth="1"/>
    <col min="746" max="746" width="18.42578125" style="2" customWidth="1"/>
    <col min="747" max="997" width="9.140625" style="2"/>
    <col min="998" max="998" width="39" style="2" customWidth="1"/>
    <col min="999" max="999" width="15.5703125" style="2" customWidth="1"/>
    <col min="1000" max="1000" width="17.28515625" style="2" customWidth="1"/>
    <col min="1001" max="1001" width="12.85546875" style="2" customWidth="1"/>
    <col min="1002" max="1002" width="18.42578125" style="2" customWidth="1"/>
    <col min="1003" max="1253" width="9.140625" style="2"/>
    <col min="1254" max="1254" width="39" style="2" customWidth="1"/>
    <col min="1255" max="1255" width="15.5703125" style="2" customWidth="1"/>
    <col min="1256" max="1256" width="17.28515625" style="2" customWidth="1"/>
    <col min="1257" max="1257" width="12.85546875" style="2" customWidth="1"/>
    <col min="1258" max="1258" width="18.42578125" style="2" customWidth="1"/>
    <col min="1259" max="1509" width="9.140625" style="2"/>
    <col min="1510" max="1510" width="39" style="2" customWidth="1"/>
    <col min="1511" max="1511" width="15.5703125" style="2" customWidth="1"/>
    <col min="1512" max="1512" width="17.28515625" style="2" customWidth="1"/>
    <col min="1513" max="1513" width="12.85546875" style="2" customWidth="1"/>
    <col min="1514" max="1514" width="18.42578125" style="2" customWidth="1"/>
    <col min="1515" max="1765" width="9.140625" style="2"/>
    <col min="1766" max="1766" width="39" style="2" customWidth="1"/>
    <col min="1767" max="1767" width="15.5703125" style="2" customWidth="1"/>
    <col min="1768" max="1768" width="17.28515625" style="2" customWidth="1"/>
    <col min="1769" max="1769" width="12.85546875" style="2" customWidth="1"/>
    <col min="1770" max="1770" width="18.42578125" style="2" customWidth="1"/>
    <col min="1771" max="2021" width="9.140625" style="2"/>
    <col min="2022" max="2022" width="39" style="2" customWidth="1"/>
    <col min="2023" max="2023" width="15.5703125" style="2" customWidth="1"/>
    <col min="2024" max="2024" width="17.28515625" style="2" customWidth="1"/>
    <col min="2025" max="2025" width="12.85546875" style="2" customWidth="1"/>
    <col min="2026" max="2026" width="18.42578125" style="2" customWidth="1"/>
    <col min="2027" max="2277" width="9.140625" style="2"/>
    <col min="2278" max="2278" width="39" style="2" customWidth="1"/>
    <col min="2279" max="2279" width="15.5703125" style="2" customWidth="1"/>
    <col min="2280" max="2280" width="17.28515625" style="2" customWidth="1"/>
    <col min="2281" max="2281" width="12.85546875" style="2" customWidth="1"/>
    <col min="2282" max="2282" width="18.42578125" style="2" customWidth="1"/>
    <col min="2283" max="2533" width="9.140625" style="2"/>
    <col min="2534" max="2534" width="39" style="2" customWidth="1"/>
    <col min="2535" max="2535" width="15.5703125" style="2" customWidth="1"/>
    <col min="2536" max="2536" width="17.28515625" style="2" customWidth="1"/>
    <col min="2537" max="2537" width="12.85546875" style="2" customWidth="1"/>
    <col min="2538" max="2538" width="18.42578125" style="2" customWidth="1"/>
    <col min="2539" max="2789" width="9.140625" style="2"/>
    <col min="2790" max="2790" width="39" style="2" customWidth="1"/>
    <col min="2791" max="2791" width="15.5703125" style="2" customWidth="1"/>
    <col min="2792" max="2792" width="17.28515625" style="2" customWidth="1"/>
    <col min="2793" max="2793" width="12.85546875" style="2" customWidth="1"/>
    <col min="2794" max="2794" width="18.42578125" style="2" customWidth="1"/>
    <col min="2795" max="3045" width="9.140625" style="2"/>
    <col min="3046" max="3046" width="39" style="2" customWidth="1"/>
    <col min="3047" max="3047" width="15.5703125" style="2" customWidth="1"/>
    <col min="3048" max="3048" width="17.28515625" style="2" customWidth="1"/>
    <col min="3049" max="3049" width="12.85546875" style="2" customWidth="1"/>
    <col min="3050" max="3050" width="18.42578125" style="2" customWidth="1"/>
    <col min="3051" max="3301" width="9.140625" style="2"/>
    <col min="3302" max="3302" width="39" style="2" customWidth="1"/>
    <col min="3303" max="3303" width="15.5703125" style="2" customWidth="1"/>
    <col min="3304" max="3304" width="17.28515625" style="2" customWidth="1"/>
    <col min="3305" max="3305" width="12.85546875" style="2" customWidth="1"/>
    <col min="3306" max="3306" width="18.42578125" style="2" customWidth="1"/>
    <col min="3307" max="3557" width="9.140625" style="2"/>
    <col min="3558" max="3558" width="39" style="2" customWidth="1"/>
    <col min="3559" max="3559" width="15.5703125" style="2" customWidth="1"/>
    <col min="3560" max="3560" width="17.28515625" style="2" customWidth="1"/>
    <col min="3561" max="3561" width="12.85546875" style="2" customWidth="1"/>
    <col min="3562" max="3562" width="18.42578125" style="2" customWidth="1"/>
    <col min="3563" max="3813" width="9.140625" style="2"/>
    <col min="3814" max="3814" width="39" style="2" customWidth="1"/>
    <col min="3815" max="3815" width="15.5703125" style="2" customWidth="1"/>
    <col min="3816" max="3816" width="17.28515625" style="2" customWidth="1"/>
    <col min="3817" max="3817" width="12.85546875" style="2" customWidth="1"/>
    <col min="3818" max="3818" width="18.42578125" style="2" customWidth="1"/>
    <col min="3819" max="4069" width="9.140625" style="2"/>
    <col min="4070" max="4070" width="39" style="2" customWidth="1"/>
    <col min="4071" max="4071" width="15.5703125" style="2" customWidth="1"/>
    <col min="4072" max="4072" width="17.28515625" style="2" customWidth="1"/>
    <col min="4073" max="4073" width="12.85546875" style="2" customWidth="1"/>
    <col min="4074" max="4074" width="18.42578125" style="2" customWidth="1"/>
    <col min="4075" max="4325" width="9.140625" style="2"/>
    <col min="4326" max="4326" width="39" style="2" customWidth="1"/>
    <col min="4327" max="4327" width="15.5703125" style="2" customWidth="1"/>
    <col min="4328" max="4328" width="17.28515625" style="2" customWidth="1"/>
    <col min="4329" max="4329" width="12.85546875" style="2" customWidth="1"/>
    <col min="4330" max="4330" width="18.42578125" style="2" customWidth="1"/>
    <col min="4331" max="4581" width="9.140625" style="2"/>
    <col min="4582" max="4582" width="39" style="2" customWidth="1"/>
    <col min="4583" max="4583" width="15.5703125" style="2" customWidth="1"/>
    <col min="4584" max="4584" width="17.28515625" style="2" customWidth="1"/>
    <col min="4585" max="4585" width="12.85546875" style="2" customWidth="1"/>
    <col min="4586" max="4586" width="18.42578125" style="2" customWidth="1"/>
    <col min="4587" max="4837" width="9.140625" style="2"/>
    <col min="4838" max="4838" width="39" style="2" customWidth="1"/>
    <col min="4839" max="4839" width="15.5703125" style="2" customWidth="1"/>
    <col min="4840" max="4840" width="17.28515625" style="2" customWidth="1"/>
    <col min="4841" max="4841" width="12.85546875" style="2" customWidth="1"/>
    <col min="4842" max="4842" width="18.42578125" style="2" customWidth="1"/>
    <col min="4843" max="5093" width="9.140625" style="2"/>
    <col min="5094" max="5094" width="39" style="2" customWidth="1"/>
    <col min="5095" max="5095" width="15.5703125" style="2" customWidth="1"/>
    <col min="5096" max="5096" width="17.28515625" style="2" customWidth="1"/>
    <col min="5097" max="5097" width="12.85546875" style="2" customWidth="1"/>
    <col min="5098" max="5098" width="18.42578125" style="2" customWidth="1"/>
    <col min="5099" max="5349" width="9.140625" style="2"/>
    <col min="5350" max="5350" width="39" style="2" customWidth="1"/>
    <col min="5351" max="5351" width="15.5703125" style="2" customWidth="1"/>
    <col min="5352" max="5352" width="17.28515625" style="2" customWidth="1"/>
    <col min="5353" max="5353" width="12.85546875" style="2" customWidth="1"/>
    <col min="5354" max="5354" width="18.42578125" style="2" customWidth="1"/>
    <col min="5355" max="5605" width="9.140625" style="2"/>
    <col min="5606" max="5606" width="39" style="2" customWidth="1"/>
    <col min="5607" max="5607" width="15.5703125" style="2" customWidth="1"/>
    <col min="5608" max="5608" width="17.28515625" style="2" customWidth="1"/>
    <col min="5609" max="5609" width="12.85546875" style="2" customWidth="1"/>
    <col min="5610" max="5610" width="18.42578125" style="2" customWidth="1"/>
    <col min="5611" max="5861" width="9.140625" style="2"/>
    <col min="5862" max="5862" width="39" style="2" customWidth="1"/>
    <col min="5863" max="5863" width="15.5703125" style="2" customWidth="1"/>
    <col min="5864" max="5864" width="17.28515625" style="2" customWidth="1"/>
    <col min="5865" max="5865" width="12.85546875" style="2" customWidth="1"/>
    <col min="5866" max="5866" width="18.42578125" style="2" customWidth="1"/>
    <col min="5867" max="6117" width="9.140625" style="2"/>
    <col min="6118" max="6118" width="39" style="2" customWidth="1"/>
    <col min="6119" max="6119" width="15.5703125" style="2" customWidth="1"/>
    <col min="6120" max="6120" width="17.28515625" style="2" customWidth="1"/>
    <col min="6121" max="6121" width="12.85546875" style="2" customWidth="1"/>
    <col min="6122" max="6122" width="18.42578125" style="2" customWidth="1"/>
    <col min="6123" max="6373" width="9.140625" style="2"/>
    <col min="6374" max="6374" width="39" style="2" customWidth="1"/>
    <col min="6375" max="6375" width="15.5703125" style="2" customWidth="1"/>
    <col min="6376" max="6376" width="17.28515625" style="2" customWidth="1"/>
    <col min="6377" max="6377" width="12.85546875" style="2" customWidth="1"/>
    <col min="6378" max="6378" width="18.42578125" style="2" customWidth="1"/>
    <col min="6379" max="6629" width="9.140625" style="2"/>
    <col min="6630" max="6630" width="39" style="2" customWidth="1"/>
    <col min="6631" max="6631" width="15.5703125" style="2" customWidth="1"/>
    <col min="6632" max="6632" width="17.28515625" style="2" customWidth="1"/>
    <col min="6633" max="6633" width="12.85546875" style="2" customWidth="1"/>
    <col min="6634" max="6634" width="18.42578125" style="2" customWidth="1"/>
    <col min="6635" max="6885" width="9.140625" style="2"/>
    <col min="6886" max="6886" width="39" style="2" customWidth="1"/>
    <col min="6887" max="6887" width="15.5703125" style="2" customWidth="1"/>
    <col min="6888" max="6888" width="17.28515625" style="2" customWidth="1"/>
    <col min="6889" max="6889" width="12.85546875" style="2" customWidth="1"/>
    <col min="6890" max="6890" width="18.42578125" style="2" customWidth="1"/>
    <col min="6891" max="7141" width="9.140625" style="2"/>
    <col min="7142" max="7142" width="39" style="2" customWidth="1"/>
    <col min="7143" max="7143" width="15.5703125" style="2" customWidth="1"/>
    <col min="7144" max="7144" width="17.28515625" style="2" customWidth="1"/>
    <col min="7145" max="7145" width="12.85546875" style="2" customWidth="1"/>
    <col min="7146" max="7146" width="18.42578125" style="2" customWidth="1"/>
    <col min="7147" max="7397" width="9.140625" style="2"/>
    <col min="7398" max="7398" width="39" style="2" customWidth="1"/>
    <col min="7399" max="7399" width="15.5703125" style="2" customWidth="1"/>
    <col min="7400" max="7400" width="17.28515625" style="2" customWidth="1"/>
    <col min="7401" max="7401" width="12.85546875" style="2" customWidth="1"/>
    <col min="7402" max="7402" width="18.42578125" style="2" customWidth="1"/>
    <col min="7403" max="7653" width="9.140625" style="2"/>
    <col min="7654" max="7654" width="39" style="2" customWidth="1"/>
    <col min="7655" max="7655" width="15.5703125" style="2" customWidth="1"/>
    <col min="7656" max="7656" width="17.28515625" style="2" customWidth="1"/>
    <col min="7657" max="7657" width="12.85546875" style="2" customWidth="1"/>
    <col min="7658" max="7658" width="18.42578125" style="2" customWidth="1"/>
    <col min="7659" max="7909" width="9.140625" style="2"/>
    <col min="7910" max="7910" width="39" style="2" customWidth="1"/>
    <col min="7911" max="7911" width="15.5703125" style="2" customWidth="1"/>
    <col min="7912" max="7912" width="17.28515625" style="2" customWidth="1"/>
    <col min="7913" max="7913" width="12.85546875" style="2" customWidth="1"/>
    <col min="7914" max="7914" width="18.42578125" style="2" customWidth="1"/>
    <col min="7915" max="8165" width="9.140625" style="2"/>
    <col min="8166" max="8166" width="39" style="2" customWidth="1"/>
    <col min="8167" max="8167" width="15.5703125" style="2" customWidth="1"/>
    <col min="8168" max="8168" width="17.28515625" style="2" customWidth="1"/>
    <col min="8169" max="8169" width="12.85546875" style="2" customWidth="1"/>
    <col min="8170" max="8170" width="18.42578125" style="2" customWidth="1"/>
    <col min="8171" max="8421" width="9.140625" style="2"/>
    <col min="8422" max="8422" width="39" style="2" customWidth="1"/>
    <col min="8423" max="8423" width="15.5703125" style="2" customWidth="1"/>
    <col min="8424" max="8424" width="17.28515625" style="2" customWidth="1"/>
    <col min="8425" max="8425" width="12.85546875" style="2" customWidth="1"/>
    <col min="8426" max="8426" width="18.42578125" style="2" customWidth="1"/>
    <col min="8427" max="8677" width="9.140625" style="2"/>
    <col min="8678" max="8678" width="39" style="2" customWidth="1"/>
    <col min="8679" max="8679" width="15.5703125" style="2" customWidth="1"/>
    <col min="8680" max="8680" width="17.28515625" style="2" customWidth="1"/>
    <col min="8681" max="8681" width="12.85546875" style="2" customWidth="1"/>
    <col min="8682" max="8682" width="18.42578125" style="2" customWidth="1"/>
    <col min="8683" max="8933" width="9.140625" style="2"/>
    <col min="8934" max="8934" width="39" style="2" customWidth="1"/>
    <col min="8935" max="8935" width="15.5703125" style="2" customWidth="1"/>
    <col min="8936" max="8936" width="17.28515625" style="2" customWidth="1"/>
    <col min="8937" max="8937" width="12.85546875" style="2" customWidth="1"/>
    <col min="8938" max="8938" width="18.42578125" style="2" customWidth="1"/>
    <col min="8939" max="9189" width="9.140625" style="2"/>
    <col min="9190" max="9190" width="39" style="2" customWidth="1"/>
    <col min="9191" max="9191" width="15.5703125" style="2" customWidth="1"/>
    <col min="9192" max="9192" width="17.28515625" style="2" customWidth="1"/>
    <col min="9193" max="9193" width="12.85546875" style="2" customWidth="1"/>
    <col min="9194" max="9194" width="18.42578125" style="2" customWidth="1"/>
    <col min="9195" max="9445" width="9.140625" style="2"/>
    <col min="9446" max="9446" width="39" style="2" customWidth="1"/>
    <col min="9447" max="9447" width="15.5703125" style="2" customWidth="1"/>
    <col min="9448" max="9448" width="17.28515625" style="2" customWidth="1"/>
    <col min="9449" max="9449" width="12.85546875" style="2" customWidth="1"/>
    <col min="9450" max="9450" width="18.42578125" style="2" customWidth="1"/>
    <col min="9451" max="9701" width="9.140625" style="2"/>
    <col min="9702" max="9702" width="39" style="2" customWidth="1"/>
    <col min="9703" max="9703" width="15.5703125" style="2" customWidth="1"/>
    <col min="9704" max="9704" width="17.28515625" style="2" customWidth="1"/>
    <col min="9705" max="9705" width="12.85546875" style="2" customWidth="1"/>
    <col min="9706" max="9706" width="18.42578125" style="2" customWidth="1"/>
    <col min="9707" max="9957" width="9.140625" style="2"/>
    <col min="9958" max="9958" width="39" style="2" customWidth="1"/>
    <col min="9959" max="9959" width="15.5703125" style="2" customWidth="1"/>
    <col min="9960" max="9960" width="17.28515625" style="2" customWidth="1"/>
    <col min="9961" max="9961" width="12.85546875" style="2" customWidth="1"/>
    <col min="9962" max="9962" width="18.42578125" style="2" customWidth="1"/>
    <col min="9963" max="10213" width="9.140625" style="2"/>
    <col min="10214" max="10214" width="39" style="2" customWidth="1"/>
    <col min="10215" max="10215" width="15.5703125" style="2" customWidth="1"/>
    <col min="10216" max="10216" width="17.28515625" style="2" customWidth="1"/>
    <col min="10217" max="10217" width="12.85546875" style="2" customWidth="1"/>
    <col min="10218" max="10218" width="18.42578125" style="2" customWidth="1"/>
    <col min="10219" max="10469" width="9.140625" style="2"/>
    <col min="10470" max="10470" width="39" style="2" customWidth="1"/>
    <col min="10471" max="10471" width="15.5703125" style="2" customWidth="1"/>
    <col min="10472" max="10472" width="17.28515625" style="2" customWidth="1"/>
    <col min="10473" max="10473" width="12.85546875" style="2" customWidth="1"/>
    <col min="10474" max="10474" width="18.42578125" style="2" customWidth="1"/>
    <col min="10475" max="10725" width="9.140625" style="2"/>
    <col min="10726" max="10726" width="39" style="2" customWidth="1"/>
    <col min="10727" max="10727" width="15.5703125" style="2" customWidth="1"/>
    <col min="10728" max="10728" width="17.28515625" style="2" customWidth="1"/>
    <col min="10729" max="10729" width="12.85546875" style="2" customWidth="1"/>
    <col min="10730" max="10730" width="18.42578125" style="2" customWidth="1"/>
    <col min="10731" max="10981" width="9.140625" style="2"/>
    <col min="10982" max="10982" width="39" style="2" customWidth="1"/>
    <col min="10983" max="10983" width="15.5703125" style="2" customWidth="1"/>
    <col min="10984" max="10984" width="17.28515625" style="2" customWidth="1"/>
    <col min="10985" max="10985" width="12.85546875" style="2" customWidth="1"/>
    <col min="10986" max="10986" width="18.42578125" style="2" customWidth="1"/>
    <col min="10987" max="11237" width="9.140625" style="2"/>
    <col min="11238" max="11238" width="39" style="2" customWidth="1"/>
    <col min="11239" max="11239" width="15.5703125" style="2" customWidth="1"/>
    <col min="11240" max="11240" width="17.28515625" style="2" customWidth="1"/>
    <col min="11241" max="11241" width="12.85546875" style="2" customWidth="1"/>
    <col min="11242" max="11242" width="18.42578125" style="2" customWidth="1"/>
    <col min="11243" max="11493" width="9.140625" style="2"/>
    <col min="11494" max="11494" width="39" style="2" customWidth="1"/>
    <col min="11495" max="11495" width="15.5703125" style="2" customWidth="1"/>
    <col min="11496" max="11496" width="17.28515625" style="2" customWidth="1"/>
    <col min="11497" max="11497" width="12.85546875" style="2" customWidth="1"/>
    <col min="11498" max="11498" width="18.42578125" style="2" customWidth="1"/>
    <col min="11499" max="11749" width="9.140625" style="2"/>
    <col min="11750" max="11750" width="39" style="2" customWidth="1"/>
    <col min="11751" max="11751" width="15.5703125" style="2" customWidth="1"/>
    <col min="11752" max="11752" width="17.28515625" style="2" customWidth="1"/>
    <col min="11753" max="11753" width="12.85546875" style="2" customWidth="1"/>
    <col min="11754" max="11754" width="18.42578125" style="2" customWidth="1"/>
    <col min="11755" max="12005" width="9.140625" style="2"/>
    <col min="12006" max="12006" width="39" style="2" customWidth="1"/>
    <col min="12007" max="12007" width="15.5703125" style="2" customWidth="1"/>
    <col min="12008" max="12008" width="17.28515625" style="2" customWidth="1"/>
    <col min="12009" max="12009" width="12.85546875" style="2" customWidth="1"/>
    <col min="12010" max="12010" width="18.42578125" style="2" customWidth="1"/>
    <col min="12011" max="12261" width="9.140625" style="2"/>
    <col min="12262" max="12262" width="39" style="2" customWidth="1"/>
    <col min="12263" max="12263" width="15.5703125" style="2" customWidth="1"/>
    <col min="12264" max="12264" width="17.28515625" style="2" customWidth="1"/>
    <col min="12265" max="12265" width="12.85546875" style="2" customWidth="1"/>
    <col min="12266" max="12266" width="18.42578125" style="2" customWidth="1"/>
    <col min="12267" max="12517" width="9.140625" style="2"/>
    <col min="12518" max="12518" width="39" style="2" customWidth="1"/>
    <col min="12519" max="12519" width="15.5703125" style="2" customWidth="1"/>
    <col min="12520" max="12520" width="17.28515625" style="2" customWidth="1"/>
    <col min="12521" max="12521" width="12.85546875" style="2" customWidth="1"/>
    <col min="12522" max="12522" width="18.42578125" style="2" customWidth="1"/>
    <col min="12523" max="12773" width="9.140625" style="2"/>
    <col min="12774" max="12774" width="39" style="2" customWidth="1"/>
    <col min="12775" max="12775" width="15.5703125" style="2" customWidth="1"/>
    <col min="12776" max="12776" width="17.28515625" style="2" customWidth="1"/>
    <col min="12777" max="12777" width="12.85546875" style="2" customWidth="1"/>
    <col min="12778" max="12778" width="18.42578125" style="2" customWidth="1"/>
    <col min="12779" max="13029" width="9.140625" style="2"/>
    <col min="13030" max="13030" width="39" style="2" customWidth="1"/>
    <col min="13031" max="13031" width="15.5703125" style="2" customWidth="1"/>
    <col min="13032" max="13032" width="17.28515625" style="2" customWidth="1"/>
    <col min="13033" max="13033" width="12.85546875" style="2" customWidth="1"/>
    <col min="13034" max="13034" width="18.42578125" style="2" customWidth="1"/>
    <col min="13035" max="13285" width="9.140625" style="2"/>
    <col min="13286" max="13286" width="39" style="2" customWidth="1"/>
    <col min="13287" max="13287" width="15.5703125" style="2" customWidth="1"/>
    <col min="13288" max="13288" width="17.28515625" style="2" customWidth="1"/>
    <col min="13289" max="13289" width="12.85546875" style="2" customWidth="1"/>
    <col min="13290" max="13290" width="18.42578125" style="2" customWidth="1"/>
    <col min="13291" max="13541" width="9.140625" style="2"/>
    <col min="13542" max="13542" width="39" style="2" customWidth="1"/>
    <col min="13543" max="13543" width="15.5703125" style="2" customWidth="1"/>
    <col min="13544" max="13544" width="17.28515625" style="2" customWidth="1"/>
    <col min="13545" max="13545" width="12.85546875" style="2" customWidth="1"/>
    <col min="13546" max="13546" width="18.42578125" style="2" customWidth="1"/>
    <col min="13547" max="13797" width="9.140625" style="2"/>
    <col min="13798" max="13798" width="39" style="2" customWidth="1"/>
    <col min="13799" max="13799" width="15.5703125" style="2" customWidth="1"/>
    <col min="13800" max="13800" width="17.28515625" style="2" customWidth="1"/>
    <col min="13801" max="13801" width="12.85546875" style="2" customWidth="1"/>
    <col min="13802" max="13802" width="18.42578125" style="2" customWidth="1"/>
    <col min="13803" max="14053" width="9.140625" style="2"/>
    <col min="14054" max="14054" width="39" style="2" customWidth="1"/>
    <col min="14055" max="14055" width="15.5703125" style="2" customWidth="1"/>
    <col min="14056" max="14056" width="17.28515625" style="2" customWidth="1"/>
    <col min="14057" max="14057" width="12.85546875" style="2" customWidth="1"/>
    <col min="14058" max="14058" width="18.42578125" style="2" customWidth="1"/>
    <col min="14059" max="14309" width="9.140625" style="2"/>
    <col min="14310" max="14310" width="39" style="2" customWidth="1"/>
    <col min="14311" max="14311" width="15.5703125" style="2" customWidth="1"/>
    <col min="14312" max="14312" width="17.28515625" style="2" customWidth="1"/>
    <col min="14313" max="14313" width="12.85546875" style="2" customWidth="1"/>
    <col min="14314" max="14314" width="18.42578125" style="2" customWidth="1"/>
    <col min="14315" max="14565" width="9.140625" style="2"/>
    <col min="14566" max="14566" width="39" style="2" customWidth="1"/>
    <col min="14567" max="14567" width="15.5703125" style="2" customWidth="1"/>
    <col min="14568" max="14568" width="17.28515625" style="2" customWidth="1"/>
    <col min="14569" max="14569" width="12.85546875" style="2" customWidth="1"/>
    <col min="14570" max="14570" width="18.42578125" style="2" customWidth="1"/>
    <col min="14571" max="14821" width="9.140625" style="2"/>
    <col min="14822" max="14822" width="39" style="2" customWidth="1"/>
    <col min="14823" max="14823" width="15.5703125" style="2" customWidth="1"/>
    <col min="14824" max="14824" width="17.28515625" style="2" customWidth="1"/>
    <col min="14825" max="14825" width="12.85546875" style="2" customWidth="1"/>
    <col min="14826" max="14826" width="18.42578125" style="2" customWidth="1"/>
    <col min="14827" max="15077" width="9.140625" style="2"/>
    <col min="15078" max="15078" width="39" style="2" customWidth="1"/>
    <col min="15079" max="15079" width="15.5703125" style="2" customWidth="1"/>
    <col min="15080" max="15080" width="17.28515625" style="2" customWidth="1"/>
    <col min="15081" max="15081" width="12.85546875" style="2" customWidth="1"/>
    <col min="15082" max="15082" width="18.42578125" style="2" customWidth="1"/>
    <col min="15083" max="15333" width="9.140625" style="2"/>
    <col min="15334" max="15334" width="39" style="2" customWidth="1"/>
    <col min="15335" max="15335" width="15.5703125" style="2" customWidth="1"/>
    <col min="15336" max="15336" width="17.28515625" style="2" customWidth="1"/>
    <col min="15337" max="15337" width="12.85546875" style="2" customWidth="1"/>
    <col min="15338" max="15338" width="18.42578125" style="2" customWidth="1"/>
    <col min="15339" max="15589" width="9.140625" style="2"/>
    <col min="15590" max="15590" width="39" style="2" customWidth="1"/>
    <col min="15591" max="15591" width="15.5703125" style="2" customWidth="1"/>
    <col min="15592" max="15592" width="17.28515625" style="2" customWidth="1"/>
    <col min="15593" max="15593" width="12.85546875" style="2" customWidth="1"/>
    <col min="15594" max="15594" width="18.42578125" style="2" customWidth="1"/>
    <col min="15595" max="15845" width="9.140625" style="2"/>
    <col min="15846" max="15846" width="39" style="2" customWidth="1"/>
    <col min="15847" max="15847" width="15.5703125" style="2" customWidth="1"/>
    <col min="15848" max="15848" width="17.28515625" style="2" customWidth="1"/>
    <col min="15849" max="15849" width="12.85546875" style="2" customWidth="1"/>
    <col min="15850" max="15850" width="18.42578125" style="2" customWidth="1"/>
    <col min="15851" max="16101" width="9.140625" style="2"/>
    <col min="16102" max="16102" width="39" style="2" customWidth="1"/>
    <col min="16103" max="16103" width="15.5703125" style="2" customWidth="1"/>
    <col min="16104" max="16104" width="17.28515625" style="2" customWidth="1"/>
    <col min="16105" max="16105" width="12.85546875" style="2" customWidth="1"/>
    <col min="16106" max="16106" width="18.42578125" style="2" customWidth="1"/>
    <col min="16107" max="16384" width="9.140625" style="2"/>
  </cols>
  <sheetData>
    <row r="1" spans="1:5" x14ac:dyDescent="0.2">
      <c r="A1" s="6"/>
      <c r="B1" s="7"/>
      <c r="C1" s="7"/>
    </row>
    <row r="2" spans="1:5" x14ac:dyDescent="0.2">
      <c r="A2" s="1" t="s">
        <v>0</v>
      </c>
      <c r="C2" s="7"/>
    </row>
    <row r="3" spans="1:5" x14ac:dyDescent="0.2">
      <c r="A3" s="1"/>
      <c r="C3" s="7"/>
    </row>
    <row r="4" spans="1:5" x14ac:dyDescent="0.2">
      <c r="A4" s="1" t="s">
        <v>33</v>
      </c>
      <c r="C4" s="7"/>
    </row>
    <row r="5" spans="1:5" x14ac:dyDescent="0.2">
      <c r="A5" s="24" t="s">
        <v>65</v>
      </c>
      <c r="C5" s="7"/>
    </row>
    <row r="6" spans="1:5" ht="13.5" x14ac:dyDescent="0.2">
      <c r="A6" s="3" t="s">
        <v>2</v>
      </c>
      <c r="C6" s="7"/>
    </row>
    <row r="7" spans="1:5" ht="13.5" x14ac:dyDescent="0.2">
      <c r="A7" s="3" t="s">
        <v>3</v>
      </c>
      <c r="B7" s="7"/>
      <c r="C7" s="7"/>
    </row>
    <row r="9" spans="1:5" ht="25.5" x14ac:dyDescent="0.2">
      <c r="B9" s="4" t="s">
        <v>34</v>
      </c>
      <c r="C9" s="47" t="s">
        <v>34</v>
      </c>
      <c r="D9" s="139" t="s">
        <v>66</v>
      </c>
      <c r="E9" s="139" t="s">
        <v>60</v>
      </c>
    </row>
    <row r="10" spans="1:5" ht="23.25" customHeight="1" x14ac:dyDescent="0.2">
      <c r="A10" s="5"/>
      <c r="B10" s="4" t="s">
        <v>63</v>
      </c>
      <c r="C10" s="25" t="s">
        <v>59</v>
      </c>
      <c r="D10" s="139"/>
      <c r="E10" s="139"/>
    </row>
    <row r="11" spans="1:5" x14ac:dyDescent="0.2">
      <c r="A11" s="5"/>
      <c r="B11" s="4"/>
      <c r="C11" s="25"/>
    </row>
    <row r="12" spans="1:5" x14ac:dyDescent="0.2">
      <c r="A12" s="11" t="s">
        <v>35</v>
      </c>
      <c r="B12" s="10">
        <v>22789314</v>
      </c>
      <c r="C12" s="26">
        <v>19544303</v>
      </c>
      <c r="D12" s="10">
        <v>11608149</v>
      </c>
      <c r="E12" s="26">
        <v>9561826</v>
      </c>
    </row>
    <row r="13" spans="1:5" ht="13.5" thickBot="1" x14ac:dyDescent="0.25">
      <c r="A13" s="11" t="s">
        <v>36</v>
      </c>
      <c r="B13" s="14">
        <v>-10633814</v>
      </c>
      <c r="C13" s="27">
        <v>-9312706</v>
      </c>
      <c r="D13" s="14">
        <v>-5653871</v>
      </c>
      <c r="E13" s="27">
        <v>-4498218</v>
      </c>
    </row>
    <row r="14" spans="1:5" ht="28.5" x14ac:dyDescent="0.2">
      <c r="A14" s="48" t="s">
        <v>37</v>
      </c>
      <c r="B14" s="16">
        <v>12155500</v>
      </c>
      <c r="C14" s="28">
        <v>10231597</v>
      </c>
      <c r="D14" s="16">
        <v>5954278</v>
      </c>
      <c r="E14" s="28">
        <v>5063608</v>
      </c>
    </row>
    <row r="15" spans="1:5" ht="13.5" thickBot="1" x14ac:dyDescent="0.25">
      <c r="A15" s="11" t="s">
        <v>38</v>
      </c>
      <c r="B15" s="27">
        <v>-1484427</v>
      </c>
      <c r="C15" s="29">
        <v>-1073626</v>
      </c>
      <c r="D15" s="27">
        <v>-560718</v>
      </c>
      <c r="E15" s="29">
        <v>-594592</v>
      </c>
    </row>
    <row r="16" spans="1:5" ht="13.5" thickBot="1" x14ac:dyDescent="0.25">
      <c r="A16" s="6" t="s">
        <v>39</v>
      </c>
      <c r="B16" s="30">
        <v>10671073</v>
      </c>
      <c r="C16" s="31">
        <v>9157971</v>
      </c>
      <c r="D16" s="30">
        <v>5393560</v>
      </c>
      <c r="E16" s="31">
        <v>4469016</v>
      </c>
    </row>
    <row r="17" spans="1:5" x14ac:dyDescent="0.2">
      <c r="A17" s="11"/>
      <c r="B17" s="10"/>
      <c r="C17" s="17"/>
      <c r="D17" s="10">
        <v>0</v>
      </c>
      <c r="E17" s="17"/>
    </row>
    <row r="18" spans="1:5" x14ac:dyDescent="0.2">
      <c r="A18" s="11" t="s">
        <v>40</v>
      </c>
      <c r="B18" s="10">
        <v>1174392</v>
      </c>
      <c r="C18" s="32">
        <v>1133411</v>
      </c>
      <c r="D18" s="10">
        <v>610356</v>
      </c>
      <c r="E18" s="32">
        <v>506771</v>
      </c>
    </row>
    <row r="19" spans="1:5" ht="13.5" thickBot="1" x14ac:dyDescent="0.25">
      <c r="A19" s="11" t="s">
        <v>41</v>
      </c>
      <c r="B19" s="14">
        <v>-922591</v>
      </c>
      <c r="C19" s="33">
        <v>-917202</v>
      </c>
      <c r="D19" s="14">
        <v>-455692</v>
      </c>
      <c r="E19" s="33">
        <v>-423884</v>
      </c>
    </row>
    <row r="20" spans="1:5" ht="13.5" thickBot="1" x14ac:dyDescent="0.25">
      <c r="A20" s="6" t="s">
        <v>42</v>
      </c>
      <c r="B20" s="30">
        <v>251801</v>
      </c>
      <c r="C20" s="34">
        <v>216209</v>
      </c>
      <c r="D20" s="30">
        <v>154664</v>
      </c>
      <c r="E20" s="34">
        <v>82887</v>
      </c>
    </row>
    <row r="21" spans="1:5" x14ac:dyDescent="0.2">
      <c r="A21" s="11"/>
      <c r="B21" s="10"/>
      <c r="C21" s="17"/>
      <c r="D21" s="10">
        <v>0</v>
      </c>
      <c r="E21" s="17"/>
    </row>
    <row r="22" spans="1:5" ht="51" x14ac:dyDescent="0.2">
      <c r="A22" s="8" t="s">
        <v>43</v>
      </c>
      <c r="B22" s="35">
        <v>36157</v>
      </c>
      <c r="C22" s="35">
        <v>-1045815</v>
      </c>
      <c r="D22" s="35">
        <v>-33768</v>
      </c>
      <c r="E22" s="35">
        <v>-81251</v>
      </c>
    </row>
    <row r="23" spans="1:5" ht="51" x14ac:dyDescent="0.2">
      <c r="A23" s="8" t="s">
        <v>44</v>
      </c>
      <c r="B23" s="35">
        <v>319867</v>
      </c>
      <c r="C23" s="17">
        <v>842057</v>
      </c>
      <c r="D23" s="35">
        <v>206021</v>
      </c>
      <c r="E23" s="17">
        <v>285082</v>
      </c>
    </row>
    <row r="24" spans="1:5" ht="25.5" x14ac:dyDescent="0.2">
      <c r="A24" s="11" t="s">
        <v>45</v>
      </c>
      <c r="B24" s="10">
        <v>1325821</v>
      </c>
      <c r="C24" s="17">
        <v>3242061</v>
      </c>
      <c r="D24" s="10">
        <v>747877</v>
      </c>
      <c r="E24" s="17">
        <v>1194181</v>
      </c>
    </row>
    <row r="25" spans="1:5" ht="13.5" thickBot="1" x14ac:dyDescent="0.25">
      <c r="A25" s="11" t="s">
        <v>46</v>
      </c>
      <c r="B25" s="14">
        <v>39967</v>
      </c>
      <c r="C25" s="29">
        <v>67664</v>
      </c>
      <c r="D25" s="14">
        <v>40493</v>
      </c>
      <c r="E25" s="29">
        <v>45654</v>
      </c>
    </row>
    <row r="26" spans="1:5" ht="13.5" thickBot="1" x14ac:dyDescent="0.25">
      <c r="A26" s="38" t="s">
        <v>47</v>
      </c>
      <c r="B26" s="30">
        <v>1721812</v>
      </c>
      <c r="C26" s="34">
        <v>3105967</v>
      </c>
      <c r="D26" s="30">
        <v>960623</v>
      </c>
      <c r="E26" s="34">
        <v>1443666</v>
      </c>
    </row>
    <row r="27" spans="1:5" x14ac:dyDescent="0.2">
      <c r="A27" s="6"/>
      <c r="B27" s="10"/>
      <c r="C27" s="17"/>
      <c r="D27" s="10">
        <v>0</v>
      </c>
      <c r="E27" s="17"/>
    </row>
    <row r="28" spans="1:5" x14ac:dyDescent="0.2">
      <c r="A28" s="11" t="s">
        <v>48</v>
      </c>
      <c r="B28" s="10">
        <v>-4967316</v>
      </c>
      <c r="C28" s="36">
        <v>-4330381</v>
      </c>
      <c r="D28" s="10">
        <v>-2399266</v>
      </c>
      <c r="E28" s="36">
        <v>-2157801</v>
      </c>
    </row>
    <row r="29" spans="1:5" ht="26.25" thickBot="1" x14ac:dyDescent="0.25">
      <c r="A29" s="11" t="s">
        <v>49</v>
      </c>
      <c r="B29" s="51">
        <v>129128</v>
      </c>
      <c r="C29" s="29">
        <v>-194042</v>
      </c>
      <c r="D29" s="52">
        <v>60551</v>
      </c>
      <c r="E29" s="29">
        <v>-146906</v>
      </c>
    </row>
    <row r="30" spans="1:5" ht="13.5" thickBot="1" x14ac:dyDescent="0.25">
      <c r="A30" s="6" t="s">
        <v>50</v>
      </c>
      <c r="B30" s="30">
        <v>-4838188</v>
      </c>
      <c r="C30" s="34">
        <v>-4524423</v>
      </c>
      <c r="D30" s="30">
        <v>-2338715</v>
      </c>
      <c r="E30" s="34">
        <v>-2304707</v>
      </c>
    </row>
    <row r="31" spans="1:5" x14ac:dyDescent="0.2">
      <c r="A31" s="6"/>
      <c r="B31" s="10"/>
      <c r="C31" s="17"/>
      <c r="D31" s="10">
        <v>0</v>
      </c>
      <c r="E31" s="17"/>
    </row>
    <row r="32" spans="1:5" x14ac:dyDescent="0.2">
      <c r="A32" s="38" t="s">
        <v>51</v>
      </c>
      <c r="B32" s="16">
        <v>7806498</v>
      </c>
      <c r="C32" s="37">
        <v>7955724</v>
      </c>
      <c r="D32" s="16">
        <v>4170132</v>
      </c>
      <c r="E32" s="37">
        <v>3690862</v>
      </c>
    </row>
    <row r="33" spans="1:5" ht="13.5" thickBot="1" x14ac:dyDescent="0.25">
      <c r="A33" s="8" t="s">
        <v>52</v>
      </c>
      <c r="B33" s="14">
        <v>0</v>
      </c>
      <c r="C33" s="33">
        <v>-406020</v>
      </c>
      <c r="D33" s="14">
        <v>-48735</v>
      </c>
      <c r="E33" s="33">
        <v>-215823</v>
      </c>
    </row>
    <row r="34" spans="1:5" ht="13.5" thickBot="1" x14ac:dyDescent="0.25">
      <c r="A34" s="38" t="s">
        <v>53</v>
      </c>
      <c r="B34" s="15">
        <v>7806498</v>
      </c>
      <c r="C34" s="15">
        <v>7549704</v>
      </c>
      <c r="D34" s="15">
        <v>4121397</v>
      </c>
      <c r="E34" s="15">
        <v>3475039</v>
      </c>
    </row>
    <row r="35" spans="1:5" ht="13.5" thickTop="1" x14ac:dyDescent="0.2">
      <c r="A35" s="6"/>
      <c r="B35" s="39"/>
      <c r="C35" s="39"/>
    </row>
    <row r="36" spans="1:5" x14ac:dyDescent="0.2">
      <c r="A36" s="6"/>
      <c r="B36" s="39"/>
      <c r="C36" s="39"/>
    </row>
    <row r="37" spans="1:5" x14ac:dyDescent="0.2">
      <c r="A37" s="11"/>
      <c r="B37" s="40"/>
    </row>
    <row r="38" spans="1:5" s="21" customFormat="1" x14ac:dyDescent="0.25">
      <c r="A38" s="20" t="s">
        <v>57</v>
      </c>
      <c r="B38" s="20"/>
      <c r="C38" s="45" t="s">
        <v>54</v>
      </c>
    </row>
    <row r="39" spans="1:5" s="6" customFormat="1" x14ac:dyDescent="0.25">
      <c r="A39" s="22"/>
      <c r="B39" s="22"/>
      <c r="C39" s="23"/>
      <c r="D39" s="38"/>
      <c r="E39" s="38"/>
    </row>
    <row r="40" spans="1:5" x14ac:dyDescent="0.2">
      <c r="A40" s="20" t="s">
        <v>58</v>
      </c>
      <c r="B40" s="20"/>
      <c r="C40" s="45" t="s">
        <v>55</v>
      </c>
    </row>
    <row r="41" spans="1:5" x14ac:dyDescent="0.2">
      <c r="C41" s="44"/>
    </row>
  </sheetData>
  <mergeCells count="2"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24" sqref="H24"/>
    </sheetView>
  </sheetViews>
  <sheetFormatPr defaultRowHeight="15" x14ac:dyDescent="0.25"/>
  <cols>
    <col min="1" max="1" width="49.5703125" customWidth="1"/>
    <col min="3" max="4" width="18" customWidth="1"/>
  </cols>
  <sheetData>
    <row r="1" spans="1:4" x14ac:dyDescent="0.25">
      <c r="A1" s="1" t="s">
        <v>0</v>
      </c>
      <c r="B1" s="53"/>
    </row>
    <row r="2" spans="1:4" x14ac:dyDescent="0.25">
      <c r="A2" s="53"/>
      <c r="B2" s="53"/>
    </row>
    <row r="3" spans="1:4" x14ac:dyDescent="0.25">
      <c r="A3" s="141" t="s">
        <v>68</v>
      </c>
      <c r="B3" s="142"/>
      <c r="C3" s="142"/>
      <c r="D3" s="142"/>
    </row>
    <row r="4" spans="1:4" x14ac:dyDescent="0.25">
      <c r="A4" s="141" t="s">
        <v>132</v>
      </c>
      <c r="B4" s="142"/>
      <c r="C4" s="142"/>
      <c r="D4" s="142"/>
    </row>
    <row r="5" spans="1:4" x14ac:dyDescent="0.25">
      <c r="A5" s="54" t="s">
        <v>2</v>
      </c>
    </row>
    <row r="6" spans="1:4" x14ac:dyDescent="0.25">
      <c r="A6" s="54"/>
    </row>
    <row r="8" spans="1:4" x14ac:dyDescent="0.25">
      <c r="A8" s="143"/>
      <c r="B8" s="144"/>
      <c r="C8" s="55"/>
      <c r="D8" s="55"/>
    </row>
    <row r="9" spans="1:4" x14ac:dyDescent="0.25">
      <c r="A9" s="143"/>
      <c r="B9" s="144"/>
      <c r="C9" s="55" t="s">
        <v>63</v>
      </c>
      <c r="D9" s="55" t="s">
        <v>59</v>
      </c>
    </row>
    <row r="10" spans="1:4" x14ac:dyDescent="0.25">
      <c r="A10" s="143"/>
      <c r="B10" s="144"/>
      <c r="C10" s="55" t="s">
        <v>69</v>
      </c>
      <c r="D10" s="55" t="s">
        <v>69</v>
      </c>
    </row>
    <row r="11" spans="1:4" x14ac:dyDescent="0.25">
      <c r="A11" s="56"/>
      <c r="B11" s="57"/>
      <c r="C11" s="57"/>
      <c r="D11" s="57"/>
    </row>
    <row r="12" spans="1:4" ht="15.75" thickBot="1" x14ac:dyDescent="0.3">
      <c r="A12" s="20" t="s">
        <v>70</v>
      </c>
      <c r="B12" s="57"/>
      <c r="C12" s="58">
        <f>ПиУ!B34</f>
        <v>7806498</v>
      </c>
      <c r="D12" s="59">
        <f>ПиУ!C34</f>
        <v>7549704</v>
      </c>
    </row>
    <row r="13" spans="1:4" x14ac:dyDescent="0.25">
      <c r="A13" s="20"/>
      <c r="B13" s="57"/>
      <c r="C13" s="60"/>
      <c r="D13" s="61"/>
    </row>
    <row r="14" spans="1:4" x14ac:dyDescent="0.25">
      <c r="A14" s="20" t="s">
        <v>71</v>
      </c>
      <c r="B14" s="57"/>
      <c r="C14" s="60"/>
      <c r="D14" s="61"/>
    </row>
    <row r="15" spans="1:4" ht="24" x14ac:dyDescent="0.25">
      <c r="A15" s="20" t="s">
        <v>72</v>
      </c>
      <c r="B15" s="57"/>
      <c r="C15" s="60"/>
      <c r="D15" s="61"/>
    </row>
    <row r="16" spans="1:4" ht="24" x14ac:dyDescent="0.25">
      <c r="A16" s="56" t="s">
        <v>73</v>
      </c>
      <c r="B16" s="57"/>
      <c r="C16" s="62">
        <f>C19-C17</f>
        <v>-961055</v>
      </c>
      <c r="D16" s="62">
        <f>D19-D17</f>
        <v>-3441525</v>
      </c>
    </row>
    <row r="17" spans="1:4" ht="48.75" thickBot="1" x14ac:dyDescent="0.3">
      <c r="A17" s="56" t="s">
        <v>74</v>
      </c>
      <c r="B17" s="57"/>
      <c r="C17" s="63">
        <f>ПиУ!B23</f>
        <v>319867</v>
      </c>
      <c r="D17" s="63">
        <f>ПиУ!C23</f>
        <v>842057</v>
      </c>
    </row>
    <row r="18" spans="1:4" ht="25.5" customHeight="1" x14ac:dyDescent="0.25">
      <c r="A18" s="64"/>
      <c r="B18" s="57"/>
      <c r="C18" s="60"/>
      <c r="D18" s="65"/>
    </row>
    <row r="19" spans="1:4" ht="15.75" thickBot="1" x14ac:dyDescent="0.3">
      <c r="A19" s="66" t="s">
        <v>71</v>
      </c>
      <c r="B19" s="67"/>
      <c r="C19" s="68">
        <f>Ф4!D11</f>
        <v>-641188</v>
      </c>
      <c r="D19" s="68">
        <f>Ф4!D19</f>
        <v>-2599468</v>
      </c>
    </row>
    <row r="20" spans="1:4" ht="29.25" customHeight="1" x14ac:dyDescent="0.25">
      <c r="A20" s="20"/>
      <c r="B20" s="57"/>
      <c r="C20" s="69"/>
      <c r="D20" s="70"/>
    </row>
    <row r="21" spans="1:4" ht="15.75" thickBot="1" x14ac:dyDescent="0.3">
      <c r="A21" s="20" t="s">
        <v>75</v>
      </c>
      <c r="B21" s="57"/>
      <c r="C21" s="71">
        <f>C12+C19</f>
        <v>7165310</v>
      </c>
      <c r="D21" s="71">
        <f>D12+D19</f>
        <v>4950236</v>
      </c>
    </row>
    <row r="22" spans="1:4" ht="15.75" thickTop="1" x14ac:dyDescent="0.25"/>
    <row r="24" spans="1:4" x14ac:dyDescent="0.25">
      <c r="A24" s="66" t="s">
        <v>57</v>
      </c>
      <c r="B24" s="66"/>
      <c r="C24" s="140" t="s">
        <v>54</v>
      </c>
      <c r="D24" s="140"/>
    </row>
    <row r="25" spans="1:4" x14ac:dyDescent="0.25">
      <c r="A25" s="22"/>
      <c r="B25" s="22"/>
      <c r="C25" s="23"/>
      <c r="D25" s="72"/>
    </row>
    <row r="26" spans="1:4" x14ac:dyDescent="0.25">
      <c r="A26" s="20" t="s">
        <v>76</v>
      </c>
      <c r="B26" s="20"/>
      <c r="C26" s="140" t="s">
        <v>77</v>
      </c>
      <c r="D26" s="140"/>
    </row>
  </sheetData>
  <mergeCells count="6">
    <mergeCell ref="C26:D26"/>
    <mergeCell ref="A3:D3"/>
    <mergeCell ref="A4:D4"/>
    <mergeCell ref="A8:A10"/>
    <mergeCell ref="B8:B10"/>
    <mergeCell ref="C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25" workbookViewId="0">
      <selection activeCell="F30" sqref="F30"/>
    </sheetView>
  </sheetViews>
  <sheetFormatPr defaultRowHeight="15" x14ac:dyDescent="0.25"/>
  <cols>
    <col min="1" max="1" width="47" customWidth="1"/>
    <col min="2" max="3" width="18.5703125" customWidth="1"/>
  </cols>
  <sheetData>
    <row r="1" spans="1:3" x14ac:dyDescent="0.25">
      <c r="A1" s="1" t="s">
        <v>0</v>
      </c>
      <c r="B1" s="73"/>
      <c r="C1" s="74"/>
    </row>
    <row r="2" spans="1:3" x14ac:dyDescent="0.25">
      <c r="A2" s="75"/>
      <c r="B2" s="73"/>
      <c r="C2" s="74"/>
    </row>
    <row r="3" spans="1:3" x14ac:dyDescent="0.25">
      <c r="A3" s="76" t="s">
        <v>78</v>
      </c>
      <c r="B3" s="73"/>
      <c r="C3" s="74"/>
    </row>
    <row r="4" spans="1:3" x14ac:dyDescent="0.25">
      <c r="A4" s="145" t="s">
        <v>132</v>
      </c>
      <c r="B4" s="142"/>
      <c r="C4" s="142"/>
    </row>
    <row r="5" spans="1:3" x14ac:dyDescent="0.25">
      <c r="A5" s="77" t="s">
        <v>2</v>
      </c>
      <c r="B5" s="73"/>
      <c r="C5" s="74"/>
    </row>
    <row r="6" spans="1:3" ht="24" x14ac:dyDescent="0.25">
      <c r="A6" s="146"/>
      <c r="B6" s="78" t="s">
        <v>79</v>
      </c>
      <c r="C6" s="78" t="s">
        <v>79</v>
      </c>
    </row>
    <row r="7" spans="1:3" x14ac:dyDescent="0.25">
      <c r="A7" s="146"/>
      <c r="B7" s="78" t="s">
        <v>63</v>
      </c>
      <c r="C7" s="78" t="s">
        <v>59</v>
      </c>
    </row>
    <row r="8" spans="1:3" x14ac:dyDescent="0.25">
      <c r="A8" s="79"/>
      <c r="B8" s="78"/>
      <c r="C8" s="78"/>
    </row>
    <row r="9" spans="1:3" ht="24" x14ac:dyDescent="0.25">
      <c r="A9" s="66" t="s">
        <v>80</v>
      </c>
      <c r="B9" s="80"/>
      <c r="C9" s="81"/>
    </row>
    <row r="10" spans="1:3" x14ac:dyDescent="0.25">
      <c r="A10" s="82"/>
      <c r="B10" s="83"/>
      <c r="C10" s="81"/>
    </row>
    <row r="11" spans="1:3" x14ac:dyDescent="0.25">
      <c r="A11" s="56" t="s">
        <v>81</v>
      </c>
      <c r="B11" s="84">
        <v>18433551</v>
      </c>
      <c r="C11" s="84">
        <v>16172321</v>
      </c>
    </row>
    <row r="12" spans="1:3" x14ac:dyDescent="0.25">
      <c r="A12" s="56" t="s">
        <v>82</v>
      </c>
      <c r="B12" s="85">
        <v>-10374154</v>
      </c>
      <c r="C12" s="85">
        <v>-9251685</v>
      </c>
    </row>
    <row r="13" spans="1:3" x14ac:dyDescent="0.25">
      <c r="A13" s="56" t="s">
        <v>83</v>
      </c>
      <c r="B13" s="86">
        <v>1171803</v>
      </c>
      <c r="C13" s="85">
        <v>1134432</v>
      </c>
    </row>
    <row r="14" spans="1:3" x14ac:dyDescent="0.25">
      <c r="A14" s="56" t="s">
        <v>84</v>
      </c>
      <c r="B14" s="86">
        <v>-922591</v>
      </c>
      <c r="C14" s="85">
        <v>-900790</v>
      </c>
    </row>
    <row r="15" spans="1:3" ht="36" x14ac:dyDescent="0.25">
      <c r="A15" s="82" t="s">
        <v>85</v>
      </c>
      <c r="B15" s="86">
        <v>47099</v>
      </c>
      <c r="C15" s="85">
        <v>-1063321</v>
      </c>
    </row>
    <row r="16" spans="1:3" x14ac:dyDescent="0.25">
      <c r="A16" s="56" t="s">
        <v>86</v>
      </c>
      <c r="B16" s="86">
        <v>1231952</v>
      </c>
      <c r="C16" s="85">
        <v>2737426</v>
      </c>
    </row>
    <row r="17" spans="1:3" x14ac:dyDescent="0.25">
      <c r="A17" s="56" t="s">
        <v>87</v>
      </c>
      <c r="B17" s="85">
        <v>39967</v>
      </c>
      <c r="C17" s="85">
        <v>67664</v>
      </c>
    </row>
    <row r="18" spans="1:3" x14ac:dyDescent="0.25">
      <c r="A18" s="82" t="s">
        <v>88</v>
      </c>
      <c r="B18" s="85">
        <v>-4337870</v>
      </c>
      <c r="C18" s="85">
        <v>-3832334</v>
      </c>
    </row>
    <row r="19" spans="1:3" ht="24" x14ac:dyDescent="0.25">
      <c r="A19" s="87" t="s">
        <v>89</v>
      </c>
      <c r="B19" s="85">
        <v>-388702</v>
      </c>
      <c r="C19" s="85">
        <v>-235305</v>
      </c>
    </row>
    <row r="20" spans="1:3" x14ac:dyDescent="0.25">
      <c r="A20" s="87" t="s">
        <v>90</v>
      </c>
      <c r="B20" s="85">
        <v>745002</v>
      </c>
      <c r="C20" s="85">
        <v>4823001</v>
      </c>
    </row>
    <row r="21" spans="1:3" ht="24" x14ac:dyDescent="0.25">
      <c r="A21" s="87" t="s">
        <v>91</v>
      </c>
      <c r="B21" s="86">
        <v>10798863</v>
      </c>
      <c r="C21" s="85">
        <v>3791662</v>
      </c>
    </row>
    <row r="22" spans="1:3" x14ac:dyDescent="0.25">
      <c r="A22" s="87" t="s">
        <v>92</v>
      </c>
      <c r="B22" s="85">
        <v>10453071</v>
      </c>
      <c r="C22" s="85">
        <v>9843468</v>
      </c>
    </row>
    <row r="23" spans="1:3" ht="24" x14ac:dyDescent="0.25">
      <c r="A23" s="87" t="s">
        <v>93</v>
      </c>
      <c r="B23" s="85">
        <v>1934138</v>
      </c>
      <c r="C23" s="85">
        <v>-405668</v>
      </c>
    </row>
    <row r="24" spans="1:3" x14ac:dyDescent="0.25">
      <c r="A24" s="87" t="s">
        <v>94</v>
      </c>
      <c r="B24" s="86">
        <v>-877287</v>
      </c>
      <c r="C24" s="85">
        <v>-249520</v>
      </c>
    </row>
    <row r="25" spans="1:3" ht="24" x14ac:dyDescent="0.25">
      <c r="A25" s="87" t="s">
        <v>95</v>
      </c>
      <c r="B25" s="85">
        <v>1557458</v>
      </c>
      <c r="C25" s="85">
        <v>-1335187</v>
      </c>
    </row>
    <row r="26" spans="1:3" ht="24" x14ac:dyDescent="0.25">
      <c r="A26" s="87" t="s">
        <v>96</v>
      </c>
      <c r="B26" s="85">
        <v>30121937</v>
      </c>
      <c r="C26" s="85">
        <v>30691092</v>
      </c>
    </row>
    <row r="27" spans="1:3" ht="36" x14ac:dyDescent="0.25">
      <c r="A27" s="87" t="s">
        <v>97</v>
      </c>
      <c r="B27" s="85">
        <v>10407</v>
      </c>
      <c r="C27" s="85">
        <v>3114</v>
      </c>
    </row>
    <row r="28" spans="1:3" ht="36" x14ac:dyDescent="0.25">
      <c r="A28" s="87" t="s">
        <v>98</v>
      </c>
      <c r="B28" s="85">
        <v>-28127</v>
      </c>
      <c r="C28" s="85">
        <v>-16197</v>
      </c>
    </row>
    <row r="29" spans="1:3" ht="15.75" thickBot="1" x14ac:dyDescent="0.3">
      <c r="A29" s="88" t="s">
        <v>99</v>
      </c>
      <c r="B29" s="89">
        <v>1267617</v>
      </c>
      <c r="C29" s="90">
        <v>-757108</v>
      </c>
    </row>
    <row r="30" spans="1:3" ht="24.75" thickBot="1" x14ac:dyDescent="0.3">
      <c r="A30" s="88" t="s">
        <v>100</v>
      </c>
      <c r="B30" s="90">
        <f>SUM(B11:B29)</f>
        <v>60884134</v>
      </c>
      <c r="C30" s="90">
        <f>SUM(C11:C29)</f>
        <v>51217065</v>
      </c>
    </row>
    <row r="31" spans="1:3" ht="15.75" thickBot="1" x14ac:dyDescent="0.3">
      <c r="A31" s="88" t="s">
        <v>101</v>
      </c>
      <c r="B31" s="90">
        <v>-198350</v>
      </c>
      <c r="C31" s="90">
        <v>-535118</v>
      </c>
    </row>
    <row r="32" spans="1:3" ht="15.75" thickBot="1" x14ac:dyDescent="0.3">
      <c r="A32" s="91" t="s">
        <v>102</v>
      </c>
      <c r="B32" s="92">
        <f>B30+B31</f>
        <v>60685784</v>
      </c>
      <c r="C32" s="92">
        <f>C30+C31</f>
        <v>50681947</v>
      </c>
    </row>
    <row r="33" spans="1:3" ht="24" x14ac:dyDescent="0.25">
      <c r="A33" s="93" t="s">
        <v>103</v>
      </c>
      <c r="B33" s="94"/>
      <c r="C33" s="81"/>
    </row>
    <row r="34" spans="1:3" ht="24" x14ac:dyDescent="0.25">
      <c r="A34" s="87" t="s">
        <v>104</v>
      </c>
      <c r="B34" s="85">
        <v>383796395</v>
      </c>
      <c r="C34" s="85">
        <v>258111670</v>
      </c>
    </row>
    <row r="35" spans="1:3" ht="24" x14ac:dyDescent="0.25">
      <c r="A35" s="87" t="s">
        <v>105</v>
      </c>
      <c r="B35" s="86">
        <v>-423531447</v>
      </c>
      <c r="C35" s="85">
        <v>-243756864</v>
      </c>
    </row>
    <row r="36" spans="1:3" x14ac:dyDescent="0.25">
      <c r="A36" s="87" t="s">
        <v>106</v>
      </c>
      <c r="B36" s="86">
        <v>-632139</v>
      </c>
      <c r="C36" s="85">
        <v>-1667082</v>
      </c>
    </row>
    <row r="37" spans="1:3" x14ac:dyDescent="0.25">
      <c r="A37" s="87" t="s">
        <v>107</v>
      </c>
      <c r="B37" s="86">
        <v>-283978</v>
      </c>
      <c r="C37" s="85">
        <v>-164749</v>
      </c>
    </row>
    <row r="38" spans="1:3" ht="24" x14ac:dyDescent="0.25">
      <c r="A38" s="95" t="s">
        <v>108</v>
      </c>
      <c r="B38" s="85">
        <v>0</v>
      </c>
      <c r="C38" s="85">
        <v>17806073</v>
      </c>
    </row>
    <row r="39" spans="1:3" ht="24" x14ac:dyDescent="0.25">
      <c r="A39" s="95" t="s">
        <v>109</v>
      </c>
      <c r="B39" s="96">
        <v>-5491854</v>
      </c>
      <c r="C39" s="96">
        <v>-18187183</v>
      </c>
    </row>
    <row r="40" spans="1:3" ht="24.75" thickBot="1" x14ac:dyDescent="0.3">
      <c r="A40" s="97" t="s">
        <v>110</v>
      </c>
      <c r="B40" s="92">
        <f>SUM(B34:B39)</f>
        <v>-46143023</v>
      </c>
      <c r="C40" s="92">
        <f>SUM(C33:C39)</f>
        <v>12141865</v>
      </c>
    </row>
    <row r="41" spans="1:3" ht="24" x14ac:dyDescent="0.25">
      <c r="A41" s="66" t="s">
        <v>111</v>
      </c>
      <c r="B41" s="94"/>
      <c r="C41" s="81"/>
    </row>
    <row r="42" spans="1:3" x14ac:dyDescent="0.25">
      <c r="A42" s="98" t="s">
        <v>112</v>
      </c>
      <c r="B42" s="94">
        <v>-199948</v>
      </c>
      <c r="C42" s="94">
        <v>-152719</v>
      </c>
    </row>
    <row r="43" spans="1:3" ht="15.75" thickBot="1" x14ac:dyDescent="0.3">
      <c r="A43" s="99" t="s">
        <v>131</v>
      </c>
      <c r="B43" s="90">
        <v>-13000000</v>
      </c>
      <c r="C43" s="92">
        <v>0</v>
      </c>
    </row>
    <row r="44" spans="1:3" ht="24.75" thickBot="1" x14ac:dyDescent="0.3">
      <c r="A44" s="97" t="s">
        <v>113</v>
      </c>
      <c r="B44" s="92">
        <f>SUM(B42:B43)</f>
        <v>-13199948</v>
      </c>
      <c r="C44" s="92">
        <f>SUM(C42:C43)</f>
        <v>-152719</v>
      </c>
    </row>
    <row r="45" spans="1:3" ht="24.75" thickBot="1" x14ac:dyDescent="0.3">
      <c r="A45" s="99" t="s">
        <v>114</v>
      </c>
      <c r="B45" s="90">
        <v>-125804</v>
      </c>
      <c r="C45" s="90">
        <v>166967</v>
      </c>
    </row>
    <row r="46" spans="1:3" ht="15.75" thickBot="1" x14ac:dyDescent="0.3">
      <c r="A46" s="100" t="s">
        <v>115</v>
      </c>
      <c r="B46" s="92">
        <f>B32+B40+B45+B44</f>
        <v>1217009</v>
      </c>
      <c r="C46" s="92">
        <f>C32+C40+C45+C44</f>
        <v>62838060</v>
      </c>
    </row>
    <row r="47" spans="1:3" ht="24.75" thickBot="1" x14ac:dyDescent="0.3">
      <c r="A47" s="97" t="s">
        <v>116</v>
      </c>
      <c r="B47" s="92">
        <v>126284019</v>
      </c>
      <c r="C47" s="92">
        <v>97452475</v>
      </c>
    </row>
    <row r="48" spans="1:3" ht="24.75" thickBot="1" x14ac:dyDescent="0.3">
      <c r="A48" s="97" t="s">
        <v>117</v>
      </c>
      <c r="B48" s="92">
        <f>B46+B47</f>
        <v>127501028</v>
      </c>
      <c r="C48" s="92">
        <f>C46+C47</f>
        <v>160290535</v>
      </c>
    </row>
    <row r="49" spans="1:3" x14ac:dyDescent="0.25">
      <c r="A49" s="73"/>
      <c r="B49" s="101"/>
      <c r="C49" s="73"/>
    </row>
    <row r="50" spans="1:3" x14ac:dyDescent="0.25">
      <c r="A50" s="66" t="s">
        <v>57</v>
      </c>
      <c r="B50" s="102"/>
      <c r="C50" s="103" t="s">
        <v>54</v>
      </c>
    </row>
    <row r="51" spans="1:3" x14ac:dyDescent="0.25">
      <c r="A51" s="22"/>
      <c r="B51" s="104"/>
      <c r="C51" s="72"/>
    </row>
    <row r="52" spans="1:3" x14ac:dyDescent="0.25">
      <c r="A52" s="66" t="s">
        <v>76</v>
      </c>
      <c r="B52" s="66"/>
      <c r="C52" s="105" t="s">
        <v>77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9" sqref="I19"/>
    </sheetView>
  </sheetViews>
  <sheetFormatPr defaultRowHeight="15" x14ac:dyDescent="0.2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9" x14ac:dyDescent="0.25">
      <c r="A1" s="1" t="s">
        <v>0</v>
      </c>
      <c r="B1" s="46"/>
      <c r="C1" s="106"/>
      <c r="D1" s="2"/>
      <c r="E1" s="2"/>
      <c r="F1" s="2"/>
      <c r="G1" s="2"/>
    </row>
    <row r="2" spans="1:9" x14ac:dyDescent="0.25">
      <c r="A2" s="75"/>
      <c r="B2" s="46"/>
      <c r="C2" s="106"/>
      <c r="D2" s="2"/>
      <c r="E2" s="2"/>
      <c r="F2" s="2"/>
      <c r="G2" s="2"/>
      <c r="H2" s="107"/>
    </row>
    <row r="3" spans="1:9" x14ac:dyDescent="0.25">
      <c r="A3" s="75" t="s">
        <v>118</v>
      </c>
      <c r="B3" s="46"/>
      <c r="C3" s="106"/>
      <c r="D3" s="2"/>
      <c r="E3" s="2"/>
      <c r="F3" s="2"/>
      <c r="G3" s="2"/>
    </row>
    <row r="4" spans="1:9" x14ac:dyDescent="0.25">
      <c r="A4" s="147" t="s">
        <v>128</v>
      </c>
      <c r="B4" s="148"/>
      <c r="C4" s="148"/>
      <c r="D4" s="148"/>
      <c r="E4" s="148"/>
      <c r="F4" s="148"/>
      <c r="G4" s="148"/>
    </row>
    <row r="5" spans="1:9" x14ac:dyDescent="0.25">
      <c r="A5" s="108" t="s">
        <v>2</v>
      </c>
      <c r="B5" s="46"/>
      <c r="C5" s="106"/>
      <c r="D5" s="2"/>
      <c r="E5" s="2"/>
      <c r="F5" s="2"/>
      <c r="G5" s="2"/>
    </row>
    <row r="6" spans="1:9" x14ac:dyDescent="0.25">
      <c r="A6" s="108"/>
      <c r="B6" s="106"/>
      <c r="C6" s="106"/>
      <c r="D6" s="2"/>
      <c r="E6" s="2"/>
      <c r="F6" s="2"/>
      <c r="G6" s="2"/>
    </row>
    <row r="7" spans="1:9" ht="114.75" x14ac:dyDescent="0.25">
      <c r="A7" s="5"/>
      <c r="B7" s="50" t="s">
        <v>29</v>
      </c>
      <c r="C7" s="50" t="s">
        <v>30</v>
      </c>
      <c r="D7" s="50" t="s">
        <v>61</v>
      </c>
      <c r="E7" s="50" t="s">
        <v>119</v>
      </c>
      <c r="F7" s="50" t="s">
        <v>120</v>
      </c>
      <c r="G7" s="50" t="s">
        <v>121</v>
      </c>
    </row>
    <row r="8" spans="1:9" ht="15.75" thickBot="1" x14ac:dyDescent="0.3">
      <c r="A8" s="109" t="s">
        <v>122</v>
      </c>
      <c r="B8" s="110">
        <v>7050000</v>
      </c>
      <c r="C8" s="110">
        <v>220973</v>
      </c>
      <c r="D8" s="110">
        <v>281343</v>
      </c>
      <c r="E8" s="110">
        <v>6275</v>
      </c>
      <c r="F8" s="110">
        <v>64360639</v>
      </c>
      <c r="G8" s="111">
        <v>71919230</v>
      </c>
      <c r="I8" s="112"/>
    </row>
    <row r="9" spans="1:9" x14ac:dyDescent="0.25">
      <c r="A9" s="6"/>
      <c r="B9" s="113"/>
      <c r="C9" s="113"/>
      <c r="D9" s="113"/>
      <c r="E9" s="113"/>
      <c r="F9" s="113"/>
      <c r="G9" s="114"/>
      <c r="I9" s="112"/>
    </row>
    <row r="10" spans="1:9" s="117" customFormat="1" x14ac:dyDescent="0.25">
      <c r="A10" s="11" t="s">
        <v>123</v>
      </c>
      <c r="B10" s="8"/>
      <c r="C10" s="8"/>
      <c r="D10" s="115"/>
      <c r="E10" s="115"/>
      <c r="F10" s="116">
        <v>7806498</v>
      </c>
      <c r="G10" s="115">
        <f>SUM(B10:F10)</f>
        <v>7806498</v>
      </c>
      <c r="I10" s="118"/>
    </row>
    <row r="11" spans="1:9" s="117" customFormat="1" x14ac:dyDescent="0.25">
      <c r="A11" s="11" t="s">
        <v>124</v>
      </c>
      <c r="B11" s="8"/>
      <c r="C11" s="8"/>
      <c r="D11" s="115">
        <v>-641188</v>
      </c>
      <c r="E11" s="115"/>
      <c r="F11" s="116"/>
      <c r="G11" s="115">
        <f>SUM(B11:F11)</f>
        <v>-641188</v>
      </c>
      <c r="I11" s="118"/>
    </row>
    <row r="12" spans="1:9" x14ac:dyDescent="0.25">
      <c r="A12" s="119" t="s">
        <v>131</v>
      </c>
      <c r="B12" s="120"/>
      <c r="C12" s="121"/>
      <c r="D12" s="120"/>
      <c r="E12" s="120"/>
      <c r="F12" s="122">
        <v>-13000000</v>
      </c>
      <c r="G12" s="115">
        <f>SUM(B12:F12)</f>
        <v>-13000000</v>
      </c>
      <c r="I12" s="112"/>
    </row>
    <row r="13" spans="1:9" ht="15.75" thickBot="1" x14ac:dyDescent="0.3">
      <c r="A13" s="123"/>
      <c r="B13" s="124"/>
      <c r="C13" s="125"/>
      <c r="D13" s="124"/>
      <c r="E13" s="124"/>
      <c r="F13" s="124"/>
      <c r="G13" s="126"/>
      <c r="I13" s="112"/>
    </row>
    <row r="14" spans="1:9" ht="15.75" thickBot="1" x14ac:dyDescent="0.3">
      <c r="A14" s="109" t="s">
        <v>129</v>
      </c>
      <c r="B14" s="127">
        <f>B8+B10+B11</f>
        <v>7050000</v>
      </c>
      <c r="C14" s="127">
        <f t="shared" ref="C14:E14" si="0">C8+C10+C11</f>
        <v>220973</v>
      </c>
      <c r="D14" s="127">
        <f t="shared" si="0"/>
        <v>-359845</v>
      </c>
      <c r="E14" s="127">
        <f t="shared" si="0"/>
        <v>6275</v>
      </c>
      <c r="F14" s="127">
        <f>F8+F10+F11+F12</f>
        <v>59167137</v>
      </c>
      <c r="G14" s="127">
        <f>G8+G10+G11+G12</f>
        <v>66084540</v>
      </c>
      <c r="I14" s="112"/>
    </row>
    <row r="15" spans="1:9" x14ac:dyDescent="0.25">
      <c r="A15" s="6"/>
      <c r="B15" s="120"/>
      <c r="C15" s="121"/>
      <c r="D15" s="120"/>
      <c r="E15" s="120"/>
      <c r="F15" s="120"/>
      <c r="G15" s="128"/>
      <c r="I15" s="112"/>
    </row>
    <row r="16" spans="1:9" ht="15.75" thickBot="1" x14ac:dyDescent="0.3">
      <c r="A16" s="109" t="s">
        <v>125</v>
      </c>
      <c r="B16" s="110">
        <f>B8+B10+B11</f>
        <v>7050000</v>
      </c>
      <c r="C16" s="110">
        <f>C8+C10+C11</f>
        <v>220973</v>
      </c>
      <c r="D16" s="110">
        <v>921847</v>
      </c>
      <c r="E16" s="110">
        <f>E8+E10+E11</f>
        <v>6275</v>
      </c>
      <c r="F16" s="110">
        <v>48558144</v>
      </c>
      <c r="G16" s="110">
        <f>B16+C16+D16+E16+F16</f>
        <v>56757239</v>
      </c>
      <c r="I16" s="112"/>
    </row>
    <row r="17" spans="1:10" x14ac:dyDescent="0.25">
      <c r="A17" s="6"/>
      <c r="B17" s="113"/>
      <c r="C17" s="113"/>
      <c r="D17" s="113"/>
      <c r="E17" s="113"/>
      <c r="F17" s="113"/>
      <c r="G17" s="114"/>
      <c r="I17" s="112"/>
    </row>
    <row r="18" spans="1:10" x14ac:dyDescent="0.25">
      <c r="A18" s="11" t="s">
        <v>123</v>
      </c>
      <c r="B18" s="8"/>
      <c r="C18" s="8"/>
      <c r="D18" s="115"/>
      <c r="E18" s="115"/>
      <c r="F18" s="116">
        <v>7549704</v>
      </c>
      <c r="G18" s="115">
        <f>SUM(B18:F18)</f>
        <v>7549704</v>
      </c>
      <c r="J18" s="129"/>
    </row>
    <row r="19" spans="1:10" x14ac:dyDescent="0.25">
      <c r="A19" s="11" t="s">
        <v>126</v>
      </c>
      <c r="B19" s="8"/>
      <c r="C19" s="8"/>
      <c r="D19" s="115">
        <v>-2599468</v>
      </c>
      <c r="E19" s="115"/>
      <c r="F19" s="116"/>
      <c r="G19" s="115">
        <f>SUM(B19:F19)</f>
        <v>-2599468</v>
      </c>
    </row>
    <row r="20" spans="1:10" ht="15.75" thickBot="1" x14ac:dyDescent="0.3">
      <c r="A20" s="130"/>
      <c r="B20" s="124"/>
      <c r="C20" s="125"/>
      <c r="D20" s="124"/>
      <c r="E20" s="124"/>
      <c r="F20" s="124"/>
      <c r="G20" s="126">
        <f>SUM(B20:F20)</f>
        <v>0</v>
      </c>
      <c r="J20" s="131"/>
    </row>
    <row r="21" spans="1:10" ht="15.75" thickBot="1" x14ac:dyDescent="0.3">
      <c r="A21" s="109" t="s">
        <v>130</v>
      </c>
      <c r="B21" s="127">
        <v>7050000</v>
      </c>
      <c r="C21" s="127">
        <v>220973</v>
      </c>
      <c r="D21" s="127">
        <f>D16+D19</f>
        <v>-1677621</v>
      </c>
      <c r="E21" s="127">
        <f>E16+E19</f>
        <v>6275</v>
      </c>
      <c r="F21" s="127">
        <f>F16+F19+F18</f>
        <v>56107848</v>
      </c>
      <c r="G21" s="127">
        <f>G16+G19+G18</f>
        <v>61707475</v>
      </c>
    </row>
    <row r="22" spans="1:10" x14ac:dyDescent="0.25">
      <c r="A22" s="2"/>
      <c r="B22" s="2"/>
      <c r="C22" s="2"/>
      <c r="D22" s="2"/>
      <c r="E22" s="2"/>
      <c r="F22" s="2"/>
      <c r="G22" s="2"/>
      <c r="I22" s="112"/>
      <c r="J22" s="129"/>
    </row>
    <row r="23" spans="1:10" x14ac:dyDescent="0.25">
      <c r="A23" s="2"/>
      <c r="B23" s="2"/>
      <c r="C23" s="2"/>
      <c r="D23" s="2"/>
      <c r="E23" s="2"/>
      <c r="F23" s="2"/>
      <c r="G23" s="2"/>
      <c r="I23" s="112"/>
    </row>
    <row r="24" spans="1:10" s="20" customFormat="1" ht="25.5" x14ac:dyDescent="0.25">
      <c r="A24" s="38" t="s">
        <v>57</v>
      </c>
      <c r="B24" s="38"/>
      <c r="C24" s="149" t="s">
        <v>54</v>
      </c>
      <c r="D24" s="149"/>
      <c r="E24" s="132"/>
      <c r="F24" s="133"/>
      <c r="G24" s="6"/>
      <c r="H24" s="20" t="s">
        <v>127</v>
      </c>
    </row>
    <row r="25" spans="1:10" s="135" customFormat="1" ht="12.75" x14ac:dyDescent="0.25">
      <c r="A25" s="41"/>
      <c r="B25" s="42"/>
      <c r="C25" s="150"/>
      <c r="D25" s="151"/>
      <c r="E25" s="134"/>
      <c r="F25" s="21"/>
      <c r="G25" s="21"/>
    </row>
    <row r="26" spans="1:10" s="20" customFormat="1" ht="12.75" x14ac:dyDescent="0.25">
      <c r="A26" s="38" t="s">
        <v>76</v>
      </c>
      <c r="B26" s="38"/>
      <c r="C26" s="149" t="s">
        <v>77</v>
      </c>
      <c r="D26" s="149"/>
      <c r="E26" s="132"/>
      <c r="F26" s="136"/>
      <c r="G26" s="136"/>
    </row>
    <row r="27" spans="1:10" x14ac:dyDescent="0.25">
      <c r="A27" s="73"/>
      <c r="B27" s="73"/>
      <c r="C27" s="152"/>
      <c r="D27" s="153"/>
      <c r="E27" s="137"/>
      <c r="H27" s="129"/>
    </row>
    <row r="28" spans="1:10" x14ac:dyDescent="0.25">
      <c r="A28" s="66"/>
    </row>
    <row r="31" spans="1:10" x14ac:dyDescent="0.25">
      <c r="D31" s="129"/>
      <c r="E31" s="129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ФП</vt:lpstr>
      <vt:lpstr>ПиУ</vt:lpstr>
      <vt:lpstr>ПСД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2020-08-14T09:40:41Z</cp:lastPrinted>
  <dcterms:created xsi:type="dcterms:W3CDTF">2019-07-10T04:56:56Z</dcterms:created>
  <dcterms:modified xsi:type="dcterms:W3CDTF">2021-08-26T09:33:21Z</dcterms:modified>
</cp:coreProperties>
</file>