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год\drafts\"/>
    </mc:Choice>
  </mc:AlternateContent>
  <bookViews>
    <workbookView xWindow="0" yWindow="0" windowWidth="25200" windowHeight="11385" activeTab="3"/>
  </bookViews>
  <sheets>
    <sheet name="ФП" sheetId="1" r:id="rId1"/>
    <sheet name="ПиУ" sheetId="2" r:id="rId2"/>
    <sheet name="ПСД" sheetId="3" r:id="rId3"/>
    <sheet name="Ф3" sheetId="5" r:id="rId4"/>
    <sheet name="Ф4" sheetId="4" r:id="rId5"/>
  </sheets>
  <definedNames>
    <definedName name="_xlnm._FilterDatabase" localSheetId="3" hidden="1">Ф3!$A$10:$C$52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5" l="1"/>
  <c r="B48" i="5"/>
  <c r="C44" i="5"/>
  <c r="B44" i="5"/>
  <c r="C36" i="5"/>
  <c r="B36" i="5"/>
  <c r="B50" i="5" l="1"/>
  <c r="B52" i="5" s="1"/>
  <c r="C50" i="5"/>
  <c r="C52" i="5" s="1"/>
  <c r="E22" i="4"/>
  <c r="G19" i="4"/>
  <c r="F22" i="4"/>
  <c r="D22" i="4"/>
  <c r="C22" i="4"/>
  <c r="B22" i="4"/>
  <c r="G20" i="4"/>
  <c r="G18" i="4"/>
  <c r="G17" i="4"/>
  <c r="G15" i="4"/>
  <c r="F13" i="4"/>
  <c r="E13" i="4"/>
  <c r="D13" i="4"/>
  <c r="C13" i="4"/>
  <c r="B13" i="4"/>
  <c r="G11" i="4"/>
  <c r="G10" i="4"/>
  <c r="G8" i="4"/>
  <c r="G13" i="4" l="1"/>
  <c r="G22" i="4"/>
  <c r="D22" i="3" l="1"/>
  <c r="C22" i="3"/>
  <c r="D20" i="3"/>
  <c r="C20" i="3"/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<sst xmlns="http://schemas.openxmlformats.org/spreadsheetml/2006/main" count="172" uniqueCount="137">
  <si>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</si>
  <si>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</si>
  <si>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</si>
  <si>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</si>
  <si>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</si>
  <si>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</si>
  <si>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</si>
  <si>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</si>
  <si>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</si>
  <si>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</si>
  <si>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</si>
  <si>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</si>
  <si>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</si>
  <si>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</si>
  <si>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</si>
  <si>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</si>
  <si>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</si>
  <si>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</si>
  <si>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</si>
  <si>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</si>
  <si>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</si>
  <si>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</si>
  <si>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</si>
  <si>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</si>
  <si>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</si>
  <si>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</si>
  <si>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</si>
  <si>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</si>
  <si>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</si>
  <si>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</si>
  <si>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</si>
  <si>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</si>
  <si>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</si>
  <si>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</si>
  <si>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</si>
  <si>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</si>
  <si>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</si>
  <si>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</si>
  <si>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</si>
  <si>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</si>
  <si>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</si>
  <si>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</si>
  <si>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</si>
  <si>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</si>
  <si>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</si>
  <si>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</si>
  <si>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</si>
  <si>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</si>
  <si>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</si>
  <si>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</si>
  <si>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</si>
  <si>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</si>
  <si>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</si>
  <si>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</si>
  <si>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</si>
  <si>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</si>
  <si>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Провизии</t>
  </si>
  <si>
    <t>Резерв по переоценке финансовых активов,оцениваемых по справедливой стоимости через прочий совокупный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</si>
  <si>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</si>
  <si>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по операциям с финансовыми активами, оцениваемые по справедливой стоимости через прочий совокупный доход</t>
  </si>
  <si>
    <t>31 декабря 2022</t>
  </si>
  <si>
    <t xml:space="preserve">По состоянию на 31 декабря 2023 года </t>
  </si>
  <si>
    <t>31 декабря 2023</t>
  </si>
  <si>
    <t>По состоянию на 31 декабря 2023 года</t>
  </si>
  <si>
    <t>ОТЧЕТ О ПРОЧЕМ СОВОКУПНОМ ДОХОДЕ</t>
  </si>
  <si>
    <t>(в тысячах Казахстанских тенге)</t>
  </si>
  <si>
    <t>(не аудировано)</t>
  </si>
  <si>
    <t xml:space="preserve">ЧИСТАЯ ПРИБЫЛЬ </t>
  </si>
  <si>
    <t>Каржаубеков А.Ж.</t>
  </si>
  <si>
    <t>ЗА ГОД, ЗАКОНЧИВШИХСЯ 31 ДЕКАБРЯ 2023 г. (НЕ АУДИРОВАНО)</t>
  </si>
  <si>
    <t>Резерв по переоценке основных средств</t>
  </si>
  <si>
    <t>ОТЧЕТ ОБ ИЗМЕНЕНИЯХ В КАПИТАЛЕ</t>
  </si>
  <si>
    <t>Резерв по переоценке финансовых активов, оцениваемых по справедливой стоимости через прочий совокупный доход</t>
  </si>
  <si>
    <t xml:space="preserve">Нераспреде-ленная прибыль </t>
  </si>
  <si>
    <t>Итого капитал</t>
  </si>
  <si>
    <t>31 декабря 2021 г. (аудировано)</t>
  </si>
  <si>
    <t>Чистая прибыль за период</t>
  </si>
  <si>
    <t>Прочий совокупный доход</t>
  </si>
  <si>
    <t>31 декабря 2022 г. (аудировано)</t>
  </si>
  <si>
    <t xml:space="preserve">  </t>
  </si>
  <si>
    <t>ЗА КВАРТАЛ, ЗАКОНЧИВШИЙСЯ 31 ДЕКАБРЯ 2023 г. (НЕ АУДИРОВАНО)</t>
  </si>
  <si>
    <t>31 декабря 2023 г. (не аудировано)</t>
  </si>
  <si>
    <t>Переоценка основных средств</t>
  </si>
  <si>
    <t>31 декабря 2022 г. (не аудировано)</t>
  </si>
  <si>
    <t>Выплата дивидендов акционерам</t>
  </si>
  <si>
    <t>ОТЧЕТ О ДВИЖЕНИИ ДЕНЕЖНЫХ СРЕДСТВ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</si>
  <si>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</si>
  <si>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</si>
  <si>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</si>
  <si>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</si>
  <si>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</si>
  <si>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</si>
  <si>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</si>
  <si>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</si>
  <si>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</si>
  <si>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</si>
  <si>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</si>
  <si>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</si>
  <si>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</si>
  <si>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</si>
  <si>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</si>
  <si>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</si>
  <si>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</si>
  <si>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</si>
  <si>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</si>
  <si>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</si>
  <si>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</si>
  <si>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</si>
  <si>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</si>
  <si>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</si>
  <si>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</si>
  <si>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</si>
  <si>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</si>
  <si>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</si>
  <si>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</si>
  <si>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</si>
  <si>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</si>
  <si>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</si>
  <si>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</si>
  <si>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</si>
  <si>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</si>
  <si>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</si>
  <si>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</si>
  <si>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</si>
  <si>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</si>
  <si>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</si>
  <si>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</si>
  <si>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</si>
  <si>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</si>
  <si>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</si>
  <si>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 ПЕРИОД, ЗАКОНЧИВШИЙСЯ 31 ДЕКАБРЯ 2023 г. (НЕ АУДИРОВАНО)</t>
  </si>
  <si>
    <t>ПРОЧИЙ СОВОКУПНЫЙ ДОХОД</t>
  </si>
  <si>
    <t>Статьи, которые могут быть впоследствии расклассифицированы в составе прибыли и убытка:</t>
  </si>
  <si>
    <t>Чистая прибыль/(убыток) от изменения справедливой стоимости финансовых активов оцениваемых по справедливой стоимости через прочий совокупный доход</t>
  </si>
  <si>
    <t>Прибыль/(убыток) от переоценки основных средств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</si>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</sst>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(* #,##0_);_(* \(#,##0\);_(* &quot;-&quot;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3" fillId="0" borderId="0"/>
    <xf numFmtId="0" fontId="14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6">
    <xf numFmtId="0" fontId="0" fillId="0" borderId="0" xfId="0"/>
    <xf numFmtId="0" fontId="8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/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43" fontId="8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8" fillId="0" borderId="2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/>
    <xf numFmtId="164" fontId="8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3" fontId="8" fillId="0" borderId="0" xfId="0" applyNumberFormat="1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6" fontId="10" fillId="0" borderId="2" xfId="7" applyNumberFormat="1" applyFont="1" applyBorder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165" fontId="10" fillId="0" borderId="0" xfId="7" applyFont="1" applyAlignment="1">
      <alignment horizontal="left" vertical="center" wrapText="1"/>
    </xf>
    <xf numFmtId="164" fontId="18" fillId="0" borderId="0" xfId="0" applyNumberFormat="1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left" vertical="center" wrapText="1"/>
    </xf>
    <xf numFmtId="0" fontId="19" fillId="0" borderId="0" xfId="0" applyFont="1"/>
    <xf numFmtId="167" fontId="10" fillId="0" borderId="0" xfId="7" applyNumberFormat="1" applyFont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Alignment="1">
      <alignment horizontal="left" vertical="center" wrapText="1"/>
    </xf>
    <xf numFmtId="167" fontId="18" fillId="0" borderId="0" xfId="7" applyNumberFormat="1" applyFont="1" applyAlignment="1">
      <alignment horizontal="lef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Alignment="1">
      <alignment vertical="center" wrapText="1"/>
    </xf>
    <xf numFmtId="166" fontId="7" fillId="0" borderId="0" xfId="8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7" fontId="8" fillId="0" borderId="0" xfId="8" applyNumberFormat="1" applyFont="1" applyAlignment="1">
      <alignment vertical="center" wrapText="1"/>
    </xf>
    <xf numFmtId="164" fontId="0" fillId="0" borderId="0" xfId="0" applyNumberFormat="1"/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7" fontId="8" fillId="0" borderId="2" xfId="8" applyNumberFormat="1" applyFont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7" fontId="8" fillId="0" borderId="6" xfId="8" applyNumberFormat="1" applyFont="1" applyBorder="1" applyAlignment="1">
      <alignment vertical="center" wrapText="1"/>
    </xf>
    <xf numFmtId="166" fontId="7" fillId="0" borderId="2" xfId="8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1" fillId="0" borderId="2" xfId="0" applyFont="1" applyBorder="1" applyAlignment="1">
      <alignment vertical="center" wrapText="1"/>
    </xf>
    <xf numFmtId="166" fontId="8" fillId="0" borderId="2" xfId="8" applyNumberFormat="1" applyFont="1" applyFill="1" applyBorder="1" applyAlignment="1">
      <alignment vertical="center" wrapText="1"/>
    </xf>
    <xf numFmtId="167" fontId="7" fillId="0" borderId="2" xfId="8" applyNumberFormat="1" applyFont="1" applyBorder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164" fontId="7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horizontal="right" vertical="center" wrapText="1"/>
    </xf>
    <xf numFmtId="0" fontId="23" fillId="0" borderId="0" xfId="0" applyFont="1" applyFill="1"/>
    <xf numFmtId="0" fontId="18" fillId="0" borderId="0" xfId="0" applyFont="1" applyFill="1" applyAlignment="1">
      <alignment vertical="center" wrapText="1"/>
    </xf>
    <xf numFmtId="4" fontId="23" fillId="0" borderId="0" xfId="0" applyNumberFormat="1" applyFont="1" applyFill="1" applyAlignment="1">
      <alignment horizontal="right" vertical="center" wrapText="1"/>
    </xf>
    <xf numFmtId="167" fontId="8" fillId="0" borderId="0" xfId="9" applyNumberFormat="1" applyFont="1" applyAlignment="1">
      <alignment horizontal="left" vertical="center" wrapText="1"/>
    </xf>
    <xf numFmtId="168" fontId="18" fillId="0" borderId="0" xfId="0" applyNumberFormat="1" applyFont="1" applyFill="1" applyAlignment="1">
      <alignment horizontal="right" vertical="center" wrapText="1"/>
    </xf>
    <xf numFmtId="168" fontId="24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168" fontId="24" fillId="0" borderId="2" xfId="0" applyNumberFormat="1" applyFont="1" applyFill="1" applyBorder="1" applyAlignment="1">
      <alignment horizontal="right" vertical="center" wrapText="1"/>
    </xf>
    <xf numFmtId="168" fontId="18" fillId="0" borderId="2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 wrapText="1"/>
    </xf>
    <xf numFmtId="168" fontId="23" fillId="0" borderId="0" xfId="0" applyNumberFormat="1" applyFont="1" applyFill="1" applyAlignment="1">
      <alignment horizontal="right"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1" fontId="0" fillId="0" borderId="0" xfId="0" applyNumberFormat="1" applyFill="1"/>
    <xf numFmtId="168" fontId="10" fillId="0" borderId="0" xfId="0" applyNumberFormat="1" applyFont="1" applyFill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8" fontId="12" fillId="0" borderId="0" xfId="0" applyNumberFormat="1" applyFont="1" applyFill="1" applyBorder="1" applyAlignment="1">
      <alignment horizontal="center" vertical="top" wrapText="1"/>
    </xf>
    <xf numFmtId="168" fontId="0" fillId="0" borderId="0" xfId="0" applyNumberFormat="1"/>
    <xf numFmtId="0" fontId="10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</cellXfs>
  <cellStyles count="10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2 2" xfId="8"/>
    <cellStyle name="Финансовый 2 3" xfId="6"/>
    <cellStyle name="Финансовый 2 3 2" xfId="9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zoomScaleNormal="100" zoomScaleSheetLayoutView="115" workbookViewId="0">
      <selection activeCell="F41" sqref="F41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53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60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121308225.08</v>
      </c>
      <c r="C10" s="20">
        <v>329206316.72000003</v>
      </c>
      <c r="D10" s="46"/>
      <c r="E10" s="21"/>
    </row>
    <row r="11" spans="1:5" ht="26.25" customHeight="1" x14ac:dyDescent="0.2">
      <c r="A11" s="1" t="s">
        <v>4</v>
      </c>
      <c r="B11" s="19">
        <v>15695986.92</v>
      </c>
      <c r="C11" s="20">
        <v>19185690.279999997</v>
      </c>
      <c r="D11" s="46"/>
      <c r="E11" s="21"/>
    </row>
    <row r="12" spans="1:5" ht="23.25" customHeight="1" x14ac:dyDescent="0.2">
      <c r="A12" s="1" t="s">
        <v>5</v>
      </c>
      <c r="B12" s="19">
        <v>23276265</v>
      </c>
      <c r="C12" s="20">
        <v>10538892</v>
      </c>
      <c r="D12" s="46"/>
      <c r="E12" s="21"/>
    </row>
    <row r="13" spans="1:5" ht="28.5" customHeight="1" x14ac:dyDescent="0.2">
      <c r="A13" s="1" t="s">
        <v>6</v>
      </c>
      <c r="B13" s="19">
        <v>11081</v>
      </c>
      <c r="C13" s="20">
        <v>22908</v>
      </c>
      <c r="D13" s="46"/>
      <c r="E13" s="21"/>
    </row>
    <row r="14" spans="1:5" ht="24" customHeight="1" x14ac:dyDescent="0.2">
      <c r="A14" s="1" t="s">
        <v>7</v>
      </c>
      <c r="B14" s="19">
        <v>382934004</v>
      </c>
      <c r="C14" s="20">
        <v>312147853</v>
      </c>
      <c r="D14" s="46"/>
      <c r="E14" s="21"/>
    </row>
    <row r="15" spans="1:5" ht="18" customHeight="1" x14ac:dyDescent="0.2">
      <c r="A15" s="1" t="s">
        <v>8</v>
      </c>
      <c r="B15" s="19">
        <v>3156859</v>
      </c>
      <c r="C15" s="20">
        <v>4565148</v>
      </c>
      <c r="D15" s="46"/>
      <c r="E15" s="21"/>
    </row>
    <row r="16" spans="1:5" ht="35.25" customHeight="1" x14ac:dyDescent="0.2">
      <c r="A16" s="1" t="s">
        <v>9</v>
      </c>
      <c r="B16" s="19">
        <v>181798375</v>
      </c>
      <c r="C16" s="20">
        <v>175651145</v>
      </c>
      <c r="D16" s="46"/>
      <c r="E16" s="21"/>
    </row>
    <row r="17" spans="1:6" ht="41.25" customHeight="1" x14ac:dyDescent="0.2">
      <c r="A17" s="1" t="s">
        <v>10</v>
      </c>
      <c r="B17" s="19">
        <v>147251408</v>
      </c>
      <c r="C17" s="20">
        <v>116519335</v>
      </c>
      <c r="D17" s="46"/>
      <c r="E17" s="21"/>
    </row>
    <row r="18" spans="1:6" ht="21" customHeight="1" x14ac:dyDescent="0.2">
      <c r="A18" s="1" t="s">
        <v>11</v>
      </c>
      <c r="B18" s="19">
        <v>1046970</v>
      </c>
      <c r="C18" s="20">
        <v>648263</v>
      </c>
      <c r="D18" s="46"/>
      <c r="E18" s="21"/>
    </row>
    <row r="19" spans="1:6" ht="18" customHeight="1" x14ac:dyDescent="0.2">
      <c r="A19" s="1" t="s">
        <v>12</v>
      </c>
      <c r="B19" s="19">
        <v>683066</v>
      </c>
      <c r="C19" s="20">
        <v>322313</v>
      </c>
      <c r="D19" s="46"/>
      <c r="E19" s="21"/>
    </row>
    <row r="20" spans="1:6" ht="22.5" customHeight="1" x14ac:dyDescent="0.2">
      <c r="A20" s="1" t="s">
        <v>13</v>
      </c>
      <c r="B20" s="19">
        <v>7336525</v>
      </c>
      <c r="C20" s="20">
        <v>7704585</v>
      </c>
      <c r="D20" s="46"/>
      <c r="E20" s="21"/>
    </row>
    <row r="21" spans="1:6" ht="18" customHeight="1" x14ac:dyDescent="0.2">
      <c r="A21" s="1" t="s">
        <v>14</v>
      </c>
      <c r="B21" s="19">
        <v>1595143</v>
      </c>
      <c r="C21" s="20">
        <v>1756204</v>
      </c>
      <c r="D21" s="46"/>
      <c r="E21" s="21"/>
    </row>
    <row r="22" spans="1:6" ht="16.5" customHeight="1" x14ac:dyDescent="0.2">
      <c r="A22" s="1" t="s">
        <v>15</v>
      </c>
      <c r="B22" s="19">
        <v>2603018</v>
      </c>
      <c r="C22" s="20">
        <v>1479537</v>
      </c>
      <c r="D22" s="46"/>
      <c r="E22" s="21"/>
    </row>
    <row r="23" spans="1:6" ht="20.25" customHeight="1" thickBot="1" x14ac:dyDescent="0.3">
      <c r="A23" s="8" t="s">
        <v>16</v>
      </c>
      <c r="B23" s="22">
        <f>SUM(B10:B22)</f>
        <v>888696926</v>
      </c>
      <c r="C23" s="22">
        <f>SUM(C10:C22)</f>
        <v>979748190</v>
      </c>
      <c r="D23" s="46"/>
      <c r="E23" s="21"/>
      <c r="F23" s="45"/>
    </row>
    <row r="24" spans="1:6" ht="17.25" customHeight="1" thickTop="1" x14ac:dyDescent="0.2">
      <c r="A24" s="8"/>
      <c r="B24" s="20"/>
      <c r="C24" s="20"/>
      <c r="D24" s="46"/>
      <c r="E24" s="21"/>
    </row>
    <row r="25" spans="1:6" ht="17.25" customHeight="1" x14ac:dyDescent="0.2">
      <c r="A25" s="8" t="s">
        <v>17</v>
      </c>
      <c r="B25" s="20"/>
      <c r="C25" s="20"/>
      <c r="D25" s="46"/>
      <c r="E25" s="21"/>
    </row>
    <row r="26" spans="1:6" ht="28.5" customHeight="1" x14ac:dyDescent="0.2">
      <c r="A26" s="1" t="s">
        <v>18</v>
      </c>
      <c r="B26" s="20">
        <v>8280</v>
      </c>
      <c r="C26" s="20">
        <v>8787</v>
      </c>
      <c r="D26" s="46"/>
      <c r="E26" s="21"/>
    </row>
    <row r="27" spans="1:6" ht="18" customHeight="1" x14ac:dyDescent="0.2">
      <c r="A27" s="1" t="s">
        <v>19</v>
      </c>
      <c r="B27" s="20">
        <v>5699611</v>
      </c>
      <c r="C27" s="20">
        <v>966688</v>
      </c>
      <c r="D27" s="46"/>
      <c r="E27" s="21"/>
    </row>
    <row r="28" spans="1:6" ht="20.25" customHeight="1" x14ac:dyDescent="0.2">
      <c r="A28" s="1" t="s">
        <v>20</v>
      </c>
      <c r="B28" s="20">
        <v>66216338</v>
      </c>
      <c r="C28" s="20">
        <v>63711251</v>
      </c>
      <c r="D28" s="46"/>
      <c r="E28" s="21"/>
    </row>
    <row r="29" spans="1:6" ht="15" customHeight="1" x14ac:dyDescent="0.2">
      <c r="A29" s="1" t="s">
        <v>21</v>
      </c>
      <c r="B29" s="20">
        <v>676373946</v>
      </c>
      <c r="C29" s="20">
        <v>803420579</v>
      </c>
      <c r="D29" s="46"/>
      <c r="E29" s="21"/>
    </row>
    <row r="30" spans="1:6" ht="24" customHeight="1" x14ac:dyDescent="0.2">
      <c r="A30" s="1" t="s">
        <v>56</v>
      </c>
      <c r="B30" s="20">
        <v>1129154</v>
      </c>
      <c r="C30" s="20">
        <v>848760</v>
      </c>
      <c r="D30" s="46"/>
      <c r="E30" s="21"/>
    </row>
    <row r="31" spans="1:6" ht="18" customHeight="1" thickBot="1" x14ac:dyDescent="0.25">
      <c r="A31" s="1" t="s">
        <v>22</v>
      </c>
      <c r="B31" s="7">
        <v>21294681</v>
      </c>
      <c r="C31" s="7">
        <v>15856086</v>
      </c>
      <c r="D31" s="46"/>
      <c r="E31" s="21"/>
    </row>
    <row r="32" spans="1:6" ht="16.5" customHeight="1" thickBot="1" x14ac:dyDescent="0.3">
      <c r="A32" s="8" t="s">
        <v>23</v>
      </c>
      <c r="B32" s="23">
        <f>SUM(B26:B31)</f>
        <v>770722010</v>
      </c>
      <c r="C32" s="23">
        <f>SUM(C26:C31)</f>
        <v>884812151</v>
      </c>
      <c r="D32" s="46"/>
      <c r="E32" s="21"/>
      <c r="F32" s="45"/>
    </row>
    <row r="33" spans="1:6" ht="15" customHeight="1" thickTop="1" x14ac:dyDescent="0.2">
      <c r="A33" s="8"/>
      <c r="B33" s="20"/>
      <c r="C33" s="20"/>
      <c r="D33" s="46"/>
      <c r="E33" s="21"/>
    </row>
    <row r="34" spans="1:6" x14ac:dyDescent="0.2">
      <c r="A34" s="8" t="s">
        <v>24</v>
      </c>
      <c r="B34" s="20"/>
      <c r="C34" s="24"/>
      <c r="D34" s="46"/>
      <c r="E34" s="21"/>
    </row>
    <row r="35" spans="1:6" x14ac:dyDescent="0.2">
      <c r="A35" s="8" t="s">
        <v>25</v>
      </c>
      <c r="B35" s="20"/>
      <c r="C35" s="20"/>
      <c r="D35" s="46"/>
      <c r="E35" s="21"/>
    </row>
    <row r="36" spans="1:6" ht="21.75" customHeight="1" x14ac:dyDescent="0.2">
      <c r="A36" s="1" t="s">
        <v>26</v>
      </c>
      <c r="B36" s="20">
        <v>7050000</v>
      </c>
      <c r="C36" s="20">
        <v>7050000</v>
      </c>
      <c r="D36" s="46"/>
      <c r="E36" s="21"/>
    </row>
    <row r="37" spans="1:6" ht="13.5" customHeight="1" x14ac:dyDescent="0.2">
      <c r="A37" s="1" t="s">
        <v>27</v>
      </c>
      <c r="B37" s="20">
        <v>220973</v>
      </c>
      <c r="C37" s="20">
        <v>220973</v>
      </c>
      <c r="D37" s="46"/>
      <c r="E37" s="21"/>
    </row>
    <row r="38" spans="1:6" ht="30.75" customHeight="1" x14ac:dyDescent="0.2">
      <c r="A38" s="1" t="s">
        <v>57</v>
      </c>
      <c r="B38" s="20">
        <v>-1627162</v>
      </c>
      <c r="C38" s="20">
        <v>-4599492</v>
      </c>
      <c r="D38" s="46"/>
      <c r="E38" s="21"/>
    </row>
    <row r="39" spans="1:6" ht="17.25" customHeight="1" thickBot="1" x14ac:dyDescent="0.3">
      <c r="A39" s="1" t="s">
        <v>52</v>
      </c>
      <c r="B39" s="7">
        <v>112331105</v>
      </c>
      <c r="C39" s="7">
        <v>92264558</v>
      </c>
      <c r="D39" s="46"/>
      <c r="E39" s="21"/>
      <c r="F39" s="45"/>
    </row>
    <row r="40" spans="1:6" ht="1.5" customHeight="1" x14ac:dyDescent="0.2">
      <c r="A40" s="1"/>
      <c r="B40" s="25"/>
      <c r="C40" s="25"/>
      <c r="D40" s="46"/>
      <c r="E40" s="21"/>
    </row>
    <row r="41" spans="1:6" ht="19.5" customHeight="1" thickBot="1" x14ac:dyDescent="0.3">
      <c r="A41" s="8" t="s">
        <v>28</v>
      </c>
      <c r="B41" s="23">
        <f>SUM(B36:B40)</f>
        <v>117974916</v>
      </c>
      <c r="C41" s="23">
        <f>SUM(C36:C40)</f>
        <v>94936039</v>
      </c>
      <c r="D41" s="46"/>
      <c r="E41" s="21"/>
      <c r="F41" s="45"/>
    </row>
    <row r="42" spans="1:6" ht="15.75" customHeight="1" thickTop="1" thickBot="1" x14ac:dyDescent="0.25">
      <c r="A42" s="8" t="s">
        <v>29</v>
      </c>
      <c r="B42" s="23">
        <f>B32+B41</f>
        <v>888696926</v>
      </c>
      <c r="C42" s="23">
        <f>C32+C41</f>
        <v>979748190</v>
      </c>
      <c r="D42" s="46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51</v>
      </c>
      <c r="B45" s="13"/>
      <c r="C45" s="14" t="s">
        <v>48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50</v>
      </c>
      <c r="B47" s="13"/>
      <c r="C47" s="14" t="s">
        <v>49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>
      <selection activeCell="G44" sqref="G44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184" width="9.140625" style="12"/>
    <col min="185" max="185" width="39" style="12" customWidth="1"/>
    <col min="186" max="186" width="15.5703125" style="12" customWidth="1"/>
    <col min="187" max="187" width="17.28515625" style="12" customWidth="1"/>
    <col min="188" max="188" width="12.85546875" style="12" customWidth="1"/>
    <col min="189" max="189" width="18.42578125" style="12" customWidth="1"/>
    <col min="190" max="440" width="9.140625" style="12"/>
    <col min="441" max="441" width="39" style="12" customWidth="1"/>
    <col min="442" max="442" width="15.5703125" style="12" customWidth="1"/>
    <col min="443" max="443" width="17.28515625" style="12" customWidth="1"/>
    <col min="444" max="444" width="12.85546875" style="12" customWidth="1"/>
    <col min="445" max="445" width="18.42578125" style="12" customWidth="1"/>
    <col min="446" max="696" width="9.140625" style="12"/>
    <col min="697" max="697" width="39" style="12" customWidth="1"/>
    <col min="698" max="698" width="15.5703125" style="12" customWidth="1"/>
    <col min="699" max="699" width="17.28515625" style="12" customWidth="1"/>
    <col min="700" max="700" width="12.85546875" style="12" customWidth="1"/>
    <col min="701" max="701" width="18.42578125" style="12" customWidth="1"/>
    <col min="702" max="952" width="9.140625" style="12"/>
    <col min="953" max="953" width="39" style="12" customWidth="1"/>
    <col min="954" max="954" width="15.5703125" style="12" customWidth="1"/>
    <col min="955" max="955" width="17.28515625" style="12" customWidth="1"/>
    <col min="956" max="956" width="12.85546875" style="12" customWidth="1"/>
    <col min="957" max="957" width="18.42578125" style="12" customWidth="1"/>
    <col min="958" max="1208" width="9.140625" style="12"/>
    <col min="1209" max="1209" width="39" style="12" customWidth="1"/>
    <col min="1210" max="1210" width="15.5703125" style="12" customWidth="1"/>
    <col min="1211" max="1211" width="17.28515625" style="12" customWidth="1"/>
    <col min="1212" max="1212" width="12.85546875" style="12" customWidth="1"/>
    <col min="1213" max="1213" width="18.42578125" style="12" customWidth="1"/>
    <col min="1214" max="1464" width="9.140625" style="12"/>
    <col min="1465" max="1465" width="39" style="12" customWidth="1"/>
    <col min="1466" max="1466" width="15.5703125" style="12" customWidth="1"/>
    <col min="1467" max="1467" width="17.28515625" style="12" customWidth="1"/>
    <col min="1468" max="1468" width="12.85546875" style="12" customWidth="1"/>
    <col min="1469" max="1469" width="18.42578125" style="12" customWidth="1"/>
    <col min="1470" max="1720" width="9.140625" style="12"/>
    <col min="1721" max="1721" width="39" style="12" customWidth="1"/>
    <col min="1722" max="1722" width="15.5703125" style="12" customWidth="1"/>
    <col min="1723" max="1723" width="17.28515625" style="12" customWidth="1"/>
    <col min="1724" max="1724" width="12.85546875" style="12" customWidth="1"/>
    <col min="1725" max="1725" width="18.42578125" style="12" customWidth="1"/>
    <col min="1726" max="1976" width="9.140625" style="12"/>
    <col min="1977" max="1977" width="39" style="12" customWidth="1"/>
    <col min="1978" max="1978" width="15.5703125" style="12" customWidth="1"/>
    <col min="1979" max="1979" width="17.28515625" style="12" customWidth="1"/>
    <col min="1980" max="1980" width="12.85546875" style="12" customWidth="1"/>
    <col min="1981" max="1981" width="18.42578125" style="12" customWidth="1"/>
    <col min="1982" max="2232" width="9.140625" style="12"/>
    <col min="2233" max="2233" width="39" style="12" customWidth="1"/>
    <col min="2234" max="2234" width="15.5703125" style="12" customWidth="1"/>
    <col min="2235" max="2235" width="17.28515625" style="12" customWidth="1"/>
    <col min="2236" max="2236" width="12.85546875" style="12" customWidth="1"/>
    <col min="2237" max="2237" width="18.42578125" style="12" customWidth="1"/>
    <col min="2238" max="2488" width="9.140625" style="12"/>
    <col min="2489" max="2489" width="39" style="12" customWidth="1"/>
    <col min="2490" max="2490" width="15.5703125" style="12" customWidth="1"/>
    <col min="2491" max="2491" width="17.28515625" style="12" customWidth="1"/>
    <col min="2492" max="2492" width="12.85546875" style="12" customWidth="1"/>
    <col min="2493" max="2493" width="18.42578125" style="12" customWidth="1"/>
    <col min="2494" max="2744" width="9.140625" style="12"/>
    <col min="2745" max="2745" width="39" style="12" customWidth="1"/>
    <col min="2746" max="2746" width="15.5703125" style="12" customWidth="1"/>
    <col min="2747" max="2747" width="17.28515625" style="12" customWidth="1"/>
    <col min="2748" max="2748" width="12.85546875" style="12" customWidth="1"/>
    <col min="2749" max="2749" width="18.42578125" style="12" customWidth="1"/>
    <col min="2750" max="3000" width="9.140625" style="12"/>
    <col min="3001" max="3001" width="39" style="12" customWidth="1"/>
    <col min="3002" max="3002" width="15.5703125" style="12" customWidth="1"/>
    <col min="3003" max="3003" width="17.28515625" style="12" customWidth="1"/>
    <col min="3004" max="3004" width="12.85546875" style="12" customWidth="1"/>
    <col min="3005" max="3005" width="18.42578125" style="12" customWidth="1"/>
    <col min="3006" max="3256" width="9.140625" style="12"/>
    <col min="3257" max="3257" width="39" style="12" customWidth="1"/>
    <col min="3258" max="3258" width="15.5703125" style="12" customWidth="1"/>
    <col min="3259" max="3259" width="17.28515625" style="12" customWidth="1"/>
    <col min="3260" max="3260" width="12.85546875" style="12" customWidth="1"/>
    <col min="3261" max="3261" width="18.42578125" style="12" customWidth="1"/>
    <col min="3262" max="3512" width="9.140625" style="12"/>
    <col min="3513" max="3513" width="39" style="12" customWidth="1"/>
    <col min="3514" max="3514" width="15.5703125" style="12" customWidth="1"/>
    <col min="3515" max="3515" width="17.28515625" style="12" customWidth="1"/>
    <col min="3516" max="3516" width="12.85546875" style="12" customWidth="1"/>
    <col min="3517" max="3517" width="18.42578125" style="12" customWidth="1"/>
    <col min="3518" max="3768" width="9.140625" style="12"/>
    <col min="3769" max="3769" width="39" style="12" customWidth="1"/>
    <col min="3770" max="3770" width="15.5703125" style="12" customWidth="1"/>
    <col min="3771" max="3771" width="17.28515625" style="12" customWidth="1"/>
    <col min="3772" max="3772" width="12.85546875" style="12" customWidth="1"/>
    <col min="3773" max="3773" width="18.42578125" style="12" customWidth="1"/>
    <col min="3774" max="4024" width="9.140625" style="12"/>
    <col min="4025" max="4025" width="39" style="12" customWidth="1"/>
    <col min="4026" max="4026" width="15.5703125" style="12" customWidth="1"/>
    <col min="4027" max="4027" width="17.28515625" style="12" customWidth="1"/>
    <col min="4028" max="4028" width="12.85546875" style="12" customWidth="1"/>
    <col min="4029" max="4029" width="18.42578125" style="12" customWidth="1"/>
    <col min="4030" max="4280" width="9.140625" style="12"/>
    <col min="4281" max="4281" width="39" style="12" customWidth="1"/>
    <col min="4282" max="4282" width="15.5703125" style="12" customWidth="1"/>
    <col min="4283" max="4283" width="17.28515625" style="12" customWidth="1"/>
    <col min="4284" max="4284" width="12.85546875" style="12" customWidth="1"/>
    <col min="4285" max="4285" width="18.42578125" style="12" customWidth="1"/>
    <col min="4286" max="4536" width="9.140625" style="12"/>
    <col min="4537" max="4537" width="39" style="12" customWidth="1"/>
    <col min="4538" max="4538" width="15.5703125" style="12" customWidth="1"/>
    <col min="4539" max="4539" width="17.28515625" style="12" customWidth="1"/>
    <col min="4540" max="4540" width="12.85546875" style="12" customWidth="1"/>
    <col min="4541" max="4541" width="18.42578125" style="12" customWidth="1"/>
    <col min="4542" max="4792" width="9.140625" style="12"/>
    <col min="4793" max="4793" width="39" style="12" customWidth="1"/>
    <col min="4794" max="4794" width="15.5703125" style="12" customWidth="1"/>
    <col min="4795" max="4795" width="17.28515625" style="12" customWidth="1"/>
    <col min="4796" max="4796" width="12.85546875" style="12" customWidth="1"/>
    <col min="4797" max="4797" width="18.42578125" style="12" customWidth="1"/>
    <col min="4798" max="5048" width="9.140625" style="12"/>
    <col min="5049" max="5049" width="39" style="12" customWidth="1"/>
    <col min="5050" max="5050" width="15.5703125" style="12" customWidth="1"/>
    <col min="5051" max="5051" width="17.28515625" style="12" customWidth="1"/>
    <col min="5052" max="5052" width="12.85546875" style="12" customWidth="1"/>
    <col min="5053" max="5053" width="18.42578125" style="12" customWidth="1"/>
    <col min="5054" max="5304" width="9.140625" style="12"/>
    <col min="5305" max="5305" width="39" style="12" customWidth="1"/>
    <col min="5306" max="5306" width="15.5703125" style="12" customWidth="1"/>
    <col min="5307" max="5307" width="17.28515625" style="12" customWidth="1"/>
    <col min="5308" max="5308" width="12.85546875" style="12" customWidth="1"/>
    <col min="5309" max="5309" width="18.42578125" style="12" customWidth="1"/>
    <col min="5310" max="5560" width="9.140625" style="12"/>
    <col min="5561" max="5561" width="39" style="12" customWidth="1"/>
    <col min="5562" max="5562" width="15.5703125" style="12" customWidth="1"/>
    <col min="5563" max="5563" width="17.28515625" style="12" customWidth="1"/>
    <col min="5564" max="5564" width="12.85546875" style="12" customWidth="1"/>
    <col min="5565" max="5565" width="18.42578125" style="12" customWidth="1"/>
    <col min="5566" max="5816" width="9.140625" style="12"/>
    <col min="5817" max="5817" width="39" style="12" customWidth="1"/>
    <col min="5818" max="5818" width="15.5703125" style="12" customWidth="1"/>
    <col min="5819" max="5819" width="17.28515625" style="12" customWidth="1"/>
    <col min="5820" max="5820" width="12.85546875" style="12" customWidth="1"/>
    <col min="5821" max="5821" width="18.42578125" style="12" customWidth="1"/>
    <col min="5822" max="6072" width="9.140625" style="12"/>
    <col min="6073" max="6073" width="39" style="12" customWidth="1"/>
    <col min="6074" max="6074" width="15.5703125" style="12" customWidth="1"/>
    <col min="6075" max="6075" width="17.28515625" style="12" customWidth="1"/>
    <col min="6076" max="6076" width="12.85546875" style="12" customWidth="1"/>
    <col min="6077" max="6077" width="18.42578125" style="12" customWidth="1"/>
    <col min="6078" max="6328" width="9.140625" style="12"/>
    <col min="6329" max="6329" width="39" style="12" customWidth="1"/>
    <col min="6330" max="6330" width="15.5703125" style="12" customWidth="1"/>
    <col min="6331" max="6331" width="17.28515625" style="12" customWidth="1"/>
    <col min="6332" max="6332" width="12.85546875" style="12" customWidth="1"/>
    <col min="6333" max="6333" width="18.42578125" style="12" customWidth="1"/>
    <col min="6334" max="6584" width="9.140625" style="12"/>
    <col min="6585" max="6585" width="39" style="12" customWidth="1"/>
    <col min="6586" max="6586" width="15.5703125" style="12" customWidth="1"/>
    <col min="6587" max="6587" width="17.28515625" style="12" customWidth="1"/>
    <col min="6588" max="6588" width="12.85546875" style="12" customWidth="1"/>
    <col min="6589" max="6589" width="18.42578125" style="12" customWidth="1"/>
    <col min="6590" max="6840" width="9.140625" style="12"/>
    <col min="6841" max="6841" width="39" style="12" customWidth="1"/>
    <col min="6842" max="6842" width="15.5703125" style="12" customWidth="1"/>
    <col min="6843" max="6843" width="17.28515625" style="12" customWidth="1"/>
    <col min="6844" max="6844" width="12.85546875" style="12" customWidth="1"/>
    <col min="6845" max="6845" width="18.42578125" style="12" customWidth="1"/>
    <col min="6846" max="7096" width="9.140625" style="12"/>
    <col min="7097" max="7097" width="39" style="12" customWidth="1"/>
    <col min="7098" max="7098" width="15.5703125" style="12" customWidth="1"/>
    <col min="7099" max="7099" width="17.28515625" style="12" customWidth="1"/>
    <col min="7100" max="7100" width="12.85546875" style="12" customWidth="1"/>
    <col min="7101" max="7101" width="18.42578125" style="12" customWidth="1"/>
    <col min="7102" max="7352" width="9.140625" style="12"/>
    <col min="7353" max="7353" width="39" style="12" customWidth="1"/>
    <col min="7354" max="7354" width="15.5703125" style="12" customWidth="1"/>
    <col min="7355" max="7355" width="17.28515625" style="12" customWidth="1"/>
    <col min="7356" max="7356" width="12.85546875" style="12" customWidth="1"/>
    <col min="7357" max="7357" width="18.42578125" style="12" customWidth="1"/>
    <col min="7358" max="7608" width="9.140625" style="12"/>
    <col min="7609" max="7609" width="39" style="12" customWidth="1"/>
    <col min="7610" max="7610" width="15.5703125" style="12" customWidth="1"/>
    <col min="7611" max="7611" width="17.28515625" style="12" customWidth="1"/>
    <col min="7612" max="7612" width="12.85546875" style="12" customWidth="1"/>
    <col min="7613" max="7613" width="18.42578125" style="12" customWidth="1"/>
    <col min="7614" max="7864" width="9.140625" style="12"/>
    <col min="7865" max="7865" width="39" style="12" customWidth="1"/>
    <col min="7866" max="7866" width="15.5703125" style="12" customWidth="1"/>
    <col min="7867" max="7867" width="17.28515625" style="12" customWidth="1"/>
    <col min="7868" max="7868" width="12.85546875" style="12" customWidth="1"/>
    <col min="7869" max="7869" width="18.42578125" style="12" customWidth="1"/>
    <col min="7870" max="8120" width="9.140625" style="12"/>
    <col min="8121" max="8121" width="39" style="12" customWidth="1"/>
    <col min="8122" max="8122" width="15.5703125" style="12" customWidth="1"/>
    <col min="8123" max="8123" width="17.28515625" style="12" customWidth="1"/>
    <col min="8124" max="8124" width="12.85546875" style="12" customWidth="1"/>
    <col min="8125" max="8125" width="18.42578125" style="12" customWidth="1"/>
    <col min="8126" max="8376" width="9.140625" style="12"/>
    <col min="8377" max="8377" width="39" style="12" customWidth="1"/>
    <col min="8378" max="8378" width="15.5703125" style="12" customWidth="1"/>
    <col min="8379" max="8379" width="17.28515625" style="12" customWidth="1"/>
    <col min="8380" max="8380" width="12.85546875" style="12" customWidth="1"/>
    <col min="8381" max="8381" width="18.42578125" style="12" customWidth="1"/>
    <col min="8382" max="8632" width="9.140625" style="12"/>
    <col min="8633" max="8633" width="39" style="12" customWidth="1"/>
    <col min="8634" max="8634" width="15.5703125" style="12" customWidth="1"/>
    <col min="8635" max="8635" width="17.28515625" style="12" customWidth="1"/>
    <col min="8636" max="8636" width="12.85546875" style="12" customWidth="1"/>
    <col min="8637" max="8637" width="18.42578125" style="12" customWidth="1"/>
    <col min="8638" max="8888" width="9.140625" style="12"/>
    <col min="8889" max="8889" width="39" style="12" customWidth="1"/>
    <col min="8890" max="8890" width="15.5703125" style="12" customWidth="1"/>
    <col min="8891" max="8891" width="17.28515625" style="12" customWidth="1"/>
    <col min="8892" max="8892" width="12.85546875" style="12" customWidth="1"/>
    <col min="8893" max="8893" width="18.42578125" style="12" customWidth="1"/>
    <col min="8894" max="9144" width="9.140625" style="12"/>
    <col min="9145" max="9145" width="39" style="12" customWidth="1"/>
    <col min="9146" max="9146" width="15.5703125" style="12" customWidth="1"/>
    <col min="9147" max="9147" width="17.28515625" style="12" customWidth="1"/>
    <col min="9148" max="9148" width="12.85546875" style="12" customWidth="1"/>
    <col min="9149" max="9149" width="18.42578125" style="12" customWidth="1"/>
    <col min="9150" max="9400" width="9.140625" style="12"/>
    <col min="9401" max="9401" width="39" style="12" customWidth="1"/>
    <col min="9402" max="9402" width="15.5703125" style="12" customWidth="1"/>
    <col min="9403" max="9403" width="17.28515625" style="12" customWidth="1"/>
    <col min="9404" max="9404" width="12.85546875" style="12" customWidth="1"/>
    <col min="9405" max="9405" width="18.42578125" style="12" customWidth="1"/>
    <col min="9406" max="9656" width="9.140625" style="12"/>
    <col min="9657" max="9657" width="39" style="12" customWidth="1"/>
    <col min="9658" max="9658" width="15.5703125" style="12" customWidth="1"/>
    <col min="9659" max="9659" width="17.28515625" style="12" customWidth="1"/>
    <col min="9660" max="9660" width="12.85546875" style="12" customWidth="1"/>
    <col min="9661" max="9661" width="18.42578125" style="12" customWidth="1"/>
    <col min="9662" max="9912" width="9.140625" style="12"/>
    <col min="9913" max="9913" width="39" style="12" customWidth="1"/>
    <col min="9914" max="9914" width="15.5703125" style="12" customWidth="1"/>
    <col min="9915" max="9915" width="17.28515625" style="12" customWidth="1"/>
    <col min="9916" max="9916" width="12.85546875" style="12" customWidth="1"/>
    <col min="9917" max="9917" width="18.42578125" style="12" customWidth="1"/>
    <col min="9918" max="10168" width="9.140625" style="12"/>
    <col min="10169" max="10169" width="39" style="12" customWidth="1"/>
    <col min="10170" max="10170" width="15.5703125" style="12" customWidth="1"/>
    <col min="10171" max="10171" width="17.28515625" style="12" customWidth="1"/>
    <col min="10172" max="10172" width="12.85546875" style="12" customWidth="1"/>
    <col min="10173" max="10173" width="18.42578125" style="12" customWidth="1"/>
    <col min="10174" max="10424" width="9.140625" style="12"/>
    <col min="10425" max="10425" width="39" style="12" customWidth="1"/>
    <col min="10426" max="10426" width="15.5703125" style="12" customWidth="1"/>
    <col min="10427" max="10427" width="17.28515625" style="12" customWidth="1"/>
    <col min="10428" max="10428" width="12.85546875" style="12" customWidth="1"/>
    <col min="10429" max="10429" width="18.42578125" style="12" customWidth="1"/>
    <col min="10430" max="10680" width="9.140625" style="12"/>
    <col min="10681" max="10681" width="39" style="12" customWidth="1"/>
    <col min="10682" max="10682" width="15.5703125" style="12" customWidth="1"/>
    <col min="10683" max="10683" width="17.28515625" style="12" customWidth="1"/>
    <col min="10684" max="10684" width="12.85546875" style="12" customWidth="1"/>
    <col min="10685" max="10685" width="18.42578125" style="12" customWidth="1"/>
    <col min="10686" max="10936" width="9.140625" style="12"/>
    <col min="10937" max="10937" width="39" style="12" customWidth="1"/>
    <col min="10938" max="10938" width="15.5703125" style="12" customWidth="1"/>
    <col min="10939" max="10939" width="17.28515625" style="12" customWidth="1"/>
    <col min="10940" max="10940" width="12.85546875" style="12" customWidth="1"/>
    <col min="10941" max="10941" width="18.42578125" style="12" customWidth="1"/>
    <col min="10942" max="11192" width="9.140625" style="12"/>
    <col min="11193" max="11193" width="39" style="12" customWidth="1"/>
    <col min="11194" max="11194" width="15.5703125" style="12" customWidth="1"/>
    <col min="11195" max="11195" width="17.28515625" style="12" customWidth="1"/>
    <col min="11196" max="11196" width="12.85546875" style="12" customWidth="1"/>
    <col min="11197" max="11197" width="18.42578125" style="12" customWidth="1"/>
    <col min="11198" max="11448" width="9.140625" style="12"/>
    <col min="11449" max="11449" width="39" style="12" customWidth="1"/>
    <col min="11450" max="11450" width="15.5703125" style="12" customWidth="1"/>
    <col min="11451" max="11451" width="17.28515625" style="12" customWidth="1"/>
    <col min="11452" max="11452" width="12.85546875" style="12" customWidth="1"/>
    <col min="11453" max="11453" width="18.42578125" style="12" customWidth="1"/>
    <col min="11454" max="11704" width="9.140625" style="12"/>
    <col min="11705" max="11705" width="39" style="12" customWidth="1"/>
    <col min="11706" max="11706" width="15.5703125" style="12" customWidth="1"/>
    <col min="11707" max="11707" width="17.28515625" style="12" customWidth="1"/>
    <col min="11708" max="11708" width="12.85546875" style="12" customWidth="1"/>
    <col min="11709" max="11709" width="18.42578125" style="12" customWidth="1"/>
    <col min="11710" max="11960" width="9.140625" style="12"/>
    <col min="11961" max="11961" width="39" style="12" customWidth="1"/>
    <col min="11962" max="11962" width="15.5703125" style="12" customWidth="1"/>
    <col min="11963" max="11963" width="17.28515625" style="12" customWidth="1"/>
    <col min="11964" max="11964" width="12.85546875" style="12" customWidth="1"/>
    <col min="11965" max="11965" width="18.42578125" style="12" customWidth="1"/>
    <col min="11966" max="12216" width="9.140625" style="12"/>
    <col min="12217" max="12217" width="39" style="12" customWidth="1"/>
    <col min="12218" max="12218" width="15.5703125" style="12" customWidth="1"/>
    <col min="12219" max="12219" width="17.28515625" style="12" customWidth="1"/>
    <col min="12220" max="12220" width="12.85546875" style="12" customWidth="1"/>
    <col min="12221" max="12221" width="18.42578125" style="12" customWidth="1"/>
    <col min="12222" max="12472" width="9.140625" style="12"/>
    <col min="12473" max="12473" width="39" style="12" customWidth="1"/>
    <col min="12474" max="12474" width="15.5703125" style="12" customWidth="1"/>
    <col min="12475" max="12475" width="17.28515625" style="12" customWidth="1"/>
    <col min="12476" max="12476" width="12.85546875" style="12" customWidth="1"/>
    <col min="12477" max="12477" width="18.42578125" style="12" customWidth="1"/>
    <col min="12478" max="12728" width="9.140625" style="12"/>
    <col min="12729" max="12729" width="39" style="12" customWidth="1"/>
    <col min="12730" max="12730" width="15.5703125" style="12" customWidth="1"/>
    <col min="12731" max="12731" width="17.28515625" style="12" customWidth="1"/>
    <col min="12732" max="12732" width="12.85546875" style="12" customWidth="1"/>
    <col min="12733" max="12733" width="18.42578125" style="12" customWidth="1"/>
    <col min="12734" max="12984" width="9.140625" style="12"/>
    <col min="12985" max="12985" width="39" style="12" customWidth="1"/>
    <col min="12986" max="12986" width="15.5703125" style="12" customWidth="1"/>
    <col min="12987" max="12987" width="17.28515625" style="12" customWidth="1"/>
    <col min="12988" max="12988" width="12.85546875" style="12" customWidth="1"/>
    <col min="12989" max="12989" width="18.42578125" style="12" customWidth="1"/>
    <col min="12990" max="13240" width="9.140625" style="12"/>
    <col min="13241" max="13241" width="39" style="12" customWidth="1"/>
    <col min="13242" max="13242" width="15.5703125" style="12" customWidth="1"/>
    <col min="13243" max="13243" width="17.28515625" style="12" customWidth="1"/>
    <col min="13244" max="13244" width="12.85546875" style="12" customWidth="1"/>
    <col min="13245" max="13245" width="18.42578125" style="12" customWidth="1"/>
    <col min="13246" max="13496" width="9.140625" style="12"/>
    <col min="13497" max="13497" width="39" style="12" customWidth="1"/>
    <col min="13498" max="13498" width="15.5703125" style="12" customWidth="1"/>
    <col min="13499" max="13499" width="17.28515625" style="12" customWidth="1"/>
    <col min="13500" max="13500" width="12.85546875" style="12" customWidth="1"/>
    <col min="13501" max="13501" width="18.42578125" style="12" customWidth="1"/>
    <col min="13502" max="13752" width="9.140625" style="12"/>
    <col min="13753" max="13753" width="39" style="12" customWidth="1"/>
    <col min="13754" max="13754" width="15.5703125" style="12" customWidth="1"/>
    <col min="13755" max="13755" width="17.28515625" style="12" customWidth="1"/>
    <col min="13756" max="13756" width="12.85546875" style="12" customWidth="1"/>
    <col min="13757" max="13757" width="18.42578125" style="12" customWidth="1"/>
    <col min="13758" max="14008" width="9.140625" style="12"/>
    <col min="14009" max="14009" width="39" style="12" customWidth="1"/>
    <col min="14010" max="14010" width="15.5703125" style="12" customWidth="1"/>
    <col min="14011" max="14011" width="17.28515625" style="12" customWidth="1"/>
    <col min="14012" max="14012" width="12.85546875" style="12" customWidth="1"/>
    <col min="14013" max="14013" width="18.42578125" style="12" customWidth="1"/>
    <col min="14014" max="14264" width="9.140625" style="12"/>
    <col min="14265" max="14265" width="39" style="12" customWidth="1"/>
    <col min="14266" max="14266" width="15.5703125" style="12" customWidth="1"/>
    <col min="14267" max="14267" width="17.28515625" style="12" customWidth="1"/>
    <col min="14268" max="14268" width="12.85546875" style="12" customWidth="1"/>
    <col min="14269" max="14269" width="18.42578125" style="12" customWidth="1"/>
    <col min="14270" max="14520" width="9.140625" style="12"/>
    <col min="14521" max="14521" width="39" style="12" customWidth="1"/>
    <col min="14522" max="14522" width="15.5703125" style="12" customWidth="1"/>
    <col min="14523" max="14523" width="17.28515625" style="12" customWidth="1"/>
    <col min="14524" max="14524" width="12.85546875" style="12" customWidth="1"/>
    <col min="14525" max="14525" width="18.42578125" style="12" customWidth="1"/>
    <col min="14526" max="14776" width="9.140625" style="12"/>
    <col min="14777" max="14777" width="39" style="12" customWidth="1"/>
    <col min="14778" max="14778" width="15.5703125" style="12" customWidth="1"/>
    <col min="14779" max="14779" width="17.28515625" style="12" customWidth="1"/>
    <col min="14780" max="14780" width="12.85546875" style="12" customWidth="1"/>
    <col min="14781" max="14781" width="18.42578125" style="12" customWidth="1"/>
    <col min="14782" max="15032" width="9.140625" style="12"/>
    <col min="15033" max="15033" width="39" style="12" customWidth="1"/>
    <col min="15034" max="15034" width="15.5703125" style="12" customWidth="1"/>
    <col min="15035" max="15035" width="17.28515625" style="12" customWidth="1"/>
    <col min="15036" max="15036" width="12.85546875" style="12" customWidth="1"/>
    <col min="15037" max="15037" width="18.42578125" style="12" customWidth="1"/>
    <col min="15038" max="15288" width="9.140625" style="12"/>
    <col min="15289" max="15289" width="39" style="12" customWidth="1"/>
    <col min="15290" max="15290" width="15.5703125" style="12" customWidth="1"/>
    <col min="15291" max="15291" width="17.28515625" style="12" customWidth="1"/>
    <col min="15292" max="15292" width="12.85546875" style="12" customWidth="1"/>
    <col min="15293" max="15293" width="18.42578125" style="12" customWidth="1"/>
    <col min="15294" max="15544" width="9.140625" style="12"/>
    <col min="15545" max="15545" width="39" style="12" customWidth="1"/>
    <col min="15546" max="15546" width="15.5703125" style="12" customWidth="1"/>
    <col min="15547" max="15547" width="17.28515625" style="12" customWidth="1"/>
    <col min="15548" max="15548" width="12.85546875" style="12" customWidth="1"/>
    <col min="15549" max="15549" width="18.42578125" style="12" customWidth="1"/>
    <col min="15550" max="15800" width="9.140625" style="12"/>
    <col min="15801" max="15801" width="39" style="12" customWidth="1"/>
    <col min="15802" max="15802" width="15.5703125" style="12" customWidth="1"/>
    <col min="15803" max="15803" width="17.28515625" style="12" customWidth="1"/>
    <col min="15804" max="15804" width="12.85546875" style="12" customWidth="1"/>
    <col min="15805" max="15805" width="18.42578125" style="12" customWidth="1"/>
    <col min="15806" max="16056" width="9.140625" style="12"/>
    <col min="16057" max="16057" width="39" style="12" customWidth="1"/>
    <col min="16058" max="16058" width="15.5703125" style="12" customWidth="1"/>
    <col min="16059" max="16059" width="17.28515625" style="12" customWidth="1"/>
    <col min="16060" max="16060" width="12.85546875" style="12" customWidth="1"/>
    <col min="16061" max="16061" width="18.42578125" style="12" customWidth="1"/>
    <col min="16062" max="16366" width="9.140625" style="12"/>
    <col min="16367" max="16375" width="9.140625" style="12" customWidth="1"/>
    <col min="16376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30</v>
      </c>
      <c r="C4" s="18"/>
    </row>
    <row r="5" spans="1:3" x14ac:dyDescent="0.2">
      <c r="A5" s="30" t="s">
        <v>63</v>
      </c>
      <c r="C5" s="18"/>
    </row>
    <row r="6" spans="1:3" ht="13.5" x14ac:dyDescent="0.2">
      <c r="A6" s="16" t="s">
        <v>53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54</v>
      </c>
      <c r="C9" s="41" t="s">
        <v>54</v>
      </c>
    </row>
    <row r="10" spans="1:3" ht="23.25" customHeight="1" x14ac:dyDescent="0.2">
      <c r="A10" s="31"/>
      <c r="B10" s="33" t="s">
        <v>62</v>
      </c>
      <c r="C10" s="41" t="s">
        <v>60</v>
      </c>
    </row>
    <row r="11" spans="1:3" x14ac:dyDescent="0.2">
      <c r="A11" s="31"/>
      <c r="B11" s="17"/>
      <c r="C11" s="5"/>
    </row>
    <row r="12" spans="1:3" ht="15.75" customHeight="1" x14ac:dyDescent="0.2">
      <c r="A12" s="1" t="s">
        <v>31</v>
      </c>
      <c r="B12" s="43">
        <v>93949727</v>
      </c>
      <c r="C12" s="6">
        <v>63044096</v>
      </c>
    </row>
    <row r="13" spans="1:3" ht="18" customHeight="1" thickBot="1" x14ac:dyDescent="0.25">
      <c r="A13" s="1" t="s">
        <v>32</v>
      </c>
      <c r="B13" s="7">
        <v>-44022862</v>
      </c>
      <c r="C13" s="7">
        <v>-28418320</v>
      </c>
    </row>
    <row r="14" spans="1:3" ht="19.5" customHeight="1" x14ac:dyDescent="0.2">
      <c r="A14" s="8" t="s">
        <v>33</v>
      </c>
      <c r="B14" s="24">
        <f>B12+B13</f>
        <v>49926865</v>
      </c>
      <c r="C14" s="24">
        <f>C12+C13</f>
        <v>34625776</v>
      </c>
    </row>
    <row r="15" spans="1:3" ht="18.75" customHeight="1" thickBot="1" x14ac:dyDescent="0.25">
      <c r="A15" s="1" t="s">
        <v>34</v>
      </c>
      <c r="B15" s="37">
        <v>-4938809</v>
      </c>
      <c r="C15" s="38">
        <v>-6220467</v>
      </c>
    </row>
    <row r="16" spans="1:3" ht="19.5" customHeight="1" thickBot="1" x14ac:dyDescent="0.25">
      <c r="A16" s="8" t="s">
        <v>35</v>
      </c>
      <c r="B16" s="32">
        <f>B14+B15</f>
        <v>44988056</v>
      </c>
      <c r="C16" s="32">
        <f>C14+C15</f>
        <v>28405309</v>
      </c>
    </row>
    <row r="17" spans="1:3" x14ac:dyDescent="0.2">
      <c r="A17" s="1"/>
      <c r="B17" s="20"/>
      <c r="C17" s="21"/>
    </row>
    <row r="18" spans="1:3" ht="16.5" customHeight="1" x14ac:dyDescent="0.2">
      <c r="A18" s="1" t="s">
        <v>36</v>
      </c>
      <c r="B18" s="20">
        <v>5632351</v>
      </c>
      <c r="C18" s="20">
        <v>5226926</v>
      </c>
    </row>
    <row r="19" spans="1:3" ht="19.5" customHeight="1" thickBot="1" x14ac:dyDescent="0.25">
      <c r="A19" s="44" t="s">
        <v>37</v>
      </c>
      <c r="B19" s="42">
        <v>-4977380</v>
      </c>
      <c r="C19" s="7">
        <v>-4060693</v>
      </c>
    </row>
    <row r="20" spans="1:3" ht="20.25" customHeight="1" thickBot="1" x14ac:dyDescent="0.25">
      <c r="A20" s="8" t="s">
        <v>38</v>
      </c>
      <c r="B20" s="32">
        <f>B18+B19</f>
        <v>654971</v>
      </c>
      <c r="C20" s="32">
        <f>C18+C19</f>
        <v>1166233</v>
      </c>
    </row>
    <row r="21" spans="1:3" x14ac:dyDescent="0.2">
      <c r="A21" s="1"/>
      <c r="B21" s="20"/>
      <c r="C21" s="21"/>
    </row>
    <row r="22" spans="1:3" ht="38.25" x14ac:dyDescent="0.2">
      <c r="A22" s="1" t="s">
        <v>58</v>
      </c>
      <c r="B22" s="20">
        <v>-736765</v>
      </c>
      <c r="C22" s="20">
        <v>989956</v>
      </c>
    </row>
    <row r="23" spans="1:3" ht="38.25" x14ac:dyDescent="0.2">
      <c r="A23" s="1" t="s">
        <v>59</v>
      </c>
      <c r="B23" s="20">
        <v>281883</v>
      </c>
      <c r="C23" s="36">
        <v>8745</v>
      </c>
    </row>
    <row r="24" spans="1:3" ht="17.25" customHeight="1" x14ac:dyDescent="0.2">
      <c r="A24" s="1" t="s">
        <v>39</v>
      </c>
      <c r="B24" s="34">
        <v>8772927</v>
      </c>
      <c r="C24" s="35">
        <v>9445966</v>
      </c>
    </row>
    <row r="25" spans="1:3" ht="21.75" customHeight="1" thickBot="1" x14ac:dyDescent="0.25">
      <c r="A25" s="1" t="s">
        <v>40</v>
      </c>
      <c r="B25" s="7">
        <v>122973</v>
      </c>
      <c r="C25" s="39">
        <v>39322</v>
      </c>
    </row>
    <row r="26" spans="1:3" ht="21.75" customHeight="1" thickBot="1" x14ac:dyDescent="0.25">
      <c r="A26" s="8" t="s">
        <v>41</v>
      </c>
      <c r="B26" s="32">
        <f>B22+B23+B24+B25</f>
        <v>8441018</v>
      </c>
      <c r="C26" s="32">
        <f>C22+C23+C24+C25</f>
        <v>10483989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42</v>
      </c>
      <c r="B28" s="20">
        <v>-15733374</v>
      </c>
      <c r="C28" s="40">
        <v>-12793627</v>
      </c>
    </row>
    <row r="29" spans="1:3" ht="26.25" thickBot="1" x14ac:dyDescent="0.25">
      <c r="A29" s="1" t="s">
        <v>43</v>
      </c>
      <c r="B29" s="7">
        <v>-2422713</v>
      </c>
      <c r="C29" s="39">
        <v>-405220</v>
      </c>
    </row>
    <row r="30" spans="1:3" ht="18.75" customHeight="1" thickBot="1" x14ac:dyDescent="0.25">
      <c r="A30" s="8" t="s">
        <v>44</v>
      </c>
      <c r="B30" s="32">
        <f>B28+B29</f>
        <v>-18156087</v>
      </c>
      <c r="C30" s="32">
        <f>C28+C29</f>
        <v>-13198847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45</v>
      </c>
      <c r="B32" s="24">
        <f>B16+B20+B26+B30</f>
        <v>35927958</v>
      </c>
      <c r="C32" s="24">
        <f>C16+C20+C26+C30</f>
        <v>26856684</v>
      </c>
    </row>
    <row r="33" spans="1:3" ht="21" customHeight="1" thickBot="1" x14ac:dyDescent="0.25">
      <c r="A33" s="1" t="s">
        <v>46</v>
      </c>
      <c r="B33" s="7">
        <v>-1924248</v>
      </c>
      <c r="C33" s="7">
        <v>-2586610</v>
      </c>
    </row>
    <row r="34" spans="1:3" ht="21.75" customHeight="1" thickBot="1" x14ac:dyDescent="0.25">
      <c r="A34" s="8" t="s">
        <v>47</v>
      </c>
      <c r="B34" s="23">
        <f>B32+B33</f>
        <v>34003710</v>
      </c>
      <c r="C34" s="23">
        <f>C32+C33</f>
        <v>24270074</v>
      </c>
    </row>
    <row r="35" spans="1:3" ht="13.5" thickTop="1" x14ac:dyDescent="0.2">
      <c r="A35" s="8"/>
      <c r="B35" s="26"/>
      <c r="C35" s="26"/>
    </row>
    <row r="36" spans="1:3" x14ac:dyDescent="0.2">
      <c r="A36" s="8"/>
      <c r="B36" s="26"/>
      <c r="C36" s="26"/>
    </row>
    <row r="37" spans="1:3" x14ac:dyDescent="0.2">
      <c r="A37" s="8"/>
      <c r="B37" s="26"/>
      <c r="C37" s="26"/>
    </row>
    <row r="38" spans="1:3" x14ac:dyDescent="0.2">
      <c r="A38" s="1"/>
      <c r="B38" s="27"/>
    </row>
    <row r="39" spans="1:3" s="2" customFormat="1" x14ac:dyDescent="0.25">
      <c r="A39" s="8" t="s">
        <v>51</v>
      </c>
      <c r="B39" s="8"/>
      <c r="C39" s="18" t="s">
        <v>48</v>
      </c>
    </row>
    <row r="40" spans="1:3" s="8" customFormat="1" x14ac:dyDescent="0.25">
      <c r="A40" s="9"/>
      <c r="B40" s="9"/>
      <c r="C40" s="10"/>
    </row>
    <row r="41" spans="1:3" x14ac:dyDescent="0.2">
      <c r="A41" s="8" t="s">
        <v>55</v>
      </c>
      <c r="B41" s="8"/>
      <c r="C41" s="18" t="s">
        <v>49</v>
      </c>
    </row>
    <row r="42" spans="1:3" x14ac:dyDescent="0.2">
      <c r="C4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3" sqref="A23"/>
    </sheetView>
  </sheetViews>
  <sheetFormatPr defaultRowHeight="15" x14ac:dyDescent="0.25"/>
  <cols>
    <col min="1" max="1" width="42.42578125" customWidth="1"/>
    <col min="2" max="2" width="11.7109375" customWidth="1"/>
    <col min="3" max="3" width="14.28515625" customWidth="1"/>
    <col min="4" max="4" width="17.85546875" customWidth="1"/>
  </cols>
  <sheetData>
    <row r="1" spans="1:4" x14ac:dyDescent="0.25">
      <c r="A1" s="48" t="s">
        <v>0</v>
      </c>
      <c r="B1" s="49"/>
    </row>
    <row r="2" spans="1:4" x14ac:dyDescent="0.25">
      <c r="A2" s="49"/>
      <c r="B2" s="49"/>
    </row>
    <row r="3" spans="1:4" x14ac:dyDescent="0.25">
      <c r="A3" s="133" t="s">
        <v>64</v>
      </c>
      <c r="B3" s="134"/>
      <c r="C3" s="134"/>
      <c r="D3" s="134"/>
    </row>
    <row r="4" spans="1:4" ht="14.45" customHeight="1" x14ac:dyDescent="0.25">
      <c r="A4" s="133" t="s">
        <v>69</v>
      </c>
      <c r="B4" s="134"/>
      <c r="C4" s="134"/>
      <c r="D4" s="134"/>
    </row>
    <row r="5" spans="1:4" x14ac:dyDescent="0.25">
      <c r="A5" s="50" t="s">
        <v>65</v>
      </c>
    </row>
    <row r="6" spans="1:4" x14ac:dyDescent="0.25">
      <c r="A6" s="50"/>
    </row>
    <row r="8" spans="1:4" x14ac:dyDescent="0.25">
      <c r="A8" s="135"/>
      <c r="B8" s="136"/>
      <c r="C8" s="51"/>
      <c r="D8" s="51"/>
    </row>
    <row r="9" spans="1:4" x14ac:dyDescent="0.25">
      <c r="A9" s="135"/>
      <c r="B9" s="136"/>
      <c r="C9" s="51" t="s">
        <v>62</v>
      </c>
      <c r="D9" s="51" t="s">
        <v>60</v>
      </c>
    </row>
    <row r="10" spans="1:4" x14ac:dyDescent="0.25">
      <c r="A10" s="135"/>
      <c r="B10" s="136"/>
      <c r="C10" s="51" t="s">
        <v>66</v>
      </c>
      <c r="D10" s="51" t="s">
        <v>66</v>
      </c>
    </row>
    <row r="11" spans="1:4" x14ac:dyDescent="0.25">
      <c r="A11" s="52"/>
      <c r="B11" s="53"/>
      <c r="C11" s="53"/>
      <c r="D11" s="53"/>
    </row>
    <row r="12" spans="1:4" ht="15.75" thickBot="1" x14ac:dyDescent="0.3">
      <c r="A12" s="54" t="s">
        <v>67</v>
      </c>
      <c r="B12" s="53"/>
      <c r="C12" s="55">
        <v>34003710</v>
      </c>
      <c r="D12" s="56">
        <v>24270074</v>
      </c>
    </row>
    <row r="13" spans="1:4" x14ac:dyDescent="0.25">
      <c r="A13" s="54"/>
      <c r="B13" s="53"/>
      <c r="C13" s="57"/>
      <c r="D13" s="58"/>
    </row>
    <row r="14" spans="1:4" x14ac:dyDescent="0.25">
      <c r="A14" s="54" t="s">
        <v>131</v>
      </c>
      <c r="B14" s="53"/>
      <c r="C14" s="57"/>
      <c r="D14" s="58"/>
    </row>
    <row r="15" spans="1:4" ht="36" x14ac:dyDescent="0.25">
      <c r="A15" s="54" t="s">
        <v>132</v>
      </c>
      <c r="B15" s="53"/>
      <c r="C15" s="57"/>
      <c r="D15" s="58"/>
    </row>
    <row r="16" spans="1:4" ht="48" x14ac:dyDescent="0.25">
      <c r="A16" s="52" t="s">
        <v>133</v>
      </c>
      <c r="B16" s="53"/>
      <c r="C16" s="59">
        <v>3191411</v>
      </c>
      <c r="D16" s="59">
        <v>-3684428</v>
      </c>
    </row>
    <row r="17" spans="1:4" x14ac:dyDescent="0.25">
      <c r="A17" s="52" t="s">
        <v>134</v>
      </c>
      <c r="B17" s="53"/>
      <c r="C17" s="59">
        <v>62802</v>
      </c>
      <c r="D17" s="59">
        <v>-66</v>
      </c>
    </row>
    <row r="18" spans="1:4" ht="48.75" thickBot="1" x14ac:dyDescent="0.3">
      <c r="A18" s="52" t="s">
        <v>135</v>
      </c>
      <c r="B18" s="53"/>
      <c r="C18" s="60">
        <v>-281883</v>
      </c>
      <c r="D18" s="60">
        <v>-8745</v>
      </c>
    </row>
    <row r="19" spans="1:4" x14ac:dyDescent="0.25">
      <c r="A19" s="61"/>
      <c r="B19" s="53"/>
      <c r="C19" s="57"/>
      <c r="D19" s="62"/>
    </row>
    <row r="20" spans="1:4" ht="15.75" thickBot="1" x14ac:dyDescent="0.3">
      <c r="A20" s="54" t="s">
        <v>131</v>
      </c>
      <c r="B20" s="53"/>
      <c r="C20" s="63">
        <f>C16+C17+C18</f>
        <v>2972330</v>
      </c>
      <c r="D20" s="63">
        <f>D16+D17+D18</f>
        <v>-3693239</v>
      </c>
    </row>
    <row r="21" spans="1:4" x14ac:dyDescent="0.25">
      <c r="A21" s="54"/>
      <c r="B21" s="53"/>
      <c r="C21" s="64"/>
      <c r="D21" s="65"/>
    </row>
    <row r="22" spans="1:4" ht="15.75" thickBot="1" x14ac:dyDescent="0.3">
      <c r="A22" s="54" t="s">
        <v>136</v>
      </c>
      <c r="B22" s="53"/>
      <c r="C22" s="66">
        <f>C12+C20</f>
        <v>36976040</v>
      </c>
      <c r="D22" s="66">
        <f>D12+D20</f>
        <v>20576835</v>
      </c>
    </row>
    <row r="23" spans="1:4" ht="15.75" thickTop="1" x14ac:dyDescent="0.25"/>
    <row r="25" spans="1:4" x14ac:dyDescent="0.25">
      <c r="A25" s="13" t="s">
        <v>51</v>
      </c>
      <c r="B25" s="13"/>
      <c r="C25" s="132" t="s">
        <v>48</v>
      </c>
      <c r="D25" s="132"/>
    </row>
    <row r="26" spans="1:4" x14ac:dyDescent="0.25">
      <c r="A26" s="3"/>
      <c r="B26" s="3"/>
      <c r="C26" s="4"/>
      <c r="D26" s="67"/>
    </row>
    <row r="27" spans="1:4" x14ac:dyDescent="0.25">
      <c r="A27" s="54" t="s">
        <v>55</v>
      </c>
      <c r="B27" s="54"/>
      <c r="C27" s="132" t="s">
        <v>68</v>
      </c>
      <c r="D27" s="132"/>
    </row>
    <row r="28" spans="1:4" x14ac:dyDescent="0.25">
      <c r="D28" s="67"/>
    </row>
    <row r="29" spans="1:4" x14ac:dyDescent="0.25">
      <c r="A29" s="13"/>
      <c r="B29" s="68"/>
      <c r="C29" s="68"/>
      <c r="D29" s="68"/>
    </row>
  </sheetData>
  <mergeCells count="6">
    <mergeCell ref="C27:D27"/>
    <mergeCell ref="A3:D3"/>
    <mergeCell ref="A4:D4"/>
    <mergeCell ref="A8:A10"/>
    <mergeCell ref="B8:B10"/>
    <mergeCell ref="C25:D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48" t="s">
        <v>0</v>
      </c>
      <c r="B1" s="68"/>
      <c r="C1" s="14"/>
    </row>
    <row r="2" spans="1:3" x14ac:dyDescent="0.25">
      <c r="A2" s="15"/>
      <c r="B2" s="68"/>
      <c r="C2" s="14"/>
    </row>
    <row r="3" spans="1:3" x14ac:dyDescent="0.25">
      <c r="A3" s="102" t="s">
        <v>85</v>
      </c>
      <c r="B3" s="68"/>
      <c r="C3" s="14"/>
    </row>
    <row r="4" spans="1:3" x14ac:dyDescent="0.25">
      <c r="A4" s="137" t="s">
        <v>130</v>
      </c>
      <c r="B4" s="134"/>
      <c r="C4" s="134"/>
    </row>
    <row r="5" spans="1:3" x14ac:dyDescent="0.25">
      <c r="A5" s="103" t="s">
        <v>65</v>
      </c>
      <c r="B5" s="68"/>
      <c r="C5" s="14"/>
    </row>
    <row r="6" spans="1:3" ht="24" x14ac:dyDescent="0.25">
      <c r="A6" s="138"/>
      <c r="B6" s="104" t="s">
        <v>86</v>
      </c>
      <c r="C6" s="104" t="s">
        <v>86</v>
      </c>
    </row>
    <row r="7" spans="1:3" x14ac:dyDescent="0.25">
      <c r="A7" s="138"/>
      <c r="B7" s="104" t="s">
        <v>62</v>
      </c>
      <c r="C7" s="104" t="s">
        <v>60</v>
      </c>
    </row>
    <row r="8" spans="1:3" x14ac:dyDescent="0.25">
      <c r="A8" s="105"/>
      <c r="B8" s="104"/>
      <c r="C8" s="104"/>
    </row>
    <row r="9" spans="1:3" ht="24" x14ac:dyDescent="0.25">
      <c r="A9" s="13" t="s">
        <v>87</v>
      </c>
      <c r="B9" s="106"/>
      <c r="C9" s="107"/>
    </row>
    <row r="10" spans="1:3" x14ac:dyDescent="0.25">
      <c r="A10" s="108"/>
      <c r="B10" s="109"/>
      <c r="C10" s="107"/>
    </row>
    <row r="11" spans="1:3" ht="24" x14ac:dyDescent="0.25">
      <c r="A11" s="52" t="s">
        <v>88</v>
      </c>
      <c r="B11" s="110">
        <v>8319891</v>
      </c>
      <c r="C11" s="110">
        <v>6392276</v>
      </c>
    </row>
    <row r="12" spans="1:3" ht="24" x14ac:dyDescent="0.25">
      <c r="A12" s="52" t="s">
        <v>89</v>
      </c>
      <c r="B12" s="110">
        <v>3536868</v>
      </c>
      <c r="C12" s="110">
        <v>9027997</v>
      </c>
    </row>
    <row r="13" spans="1:3" ht="36" x14ac:dyDescent="0.25">
      <c r="A13" s="52" t="s">
        <v>90</v>
      </c>
      <c r="B13" s="110">
        <v>6704212</v>
      </c>
      <c r="C13" s="110">
        <v>6250624</v>
      </c>
    </row>
    <row r="14" spans="1:3" x14ac:dyDescent="0.25">
      <c r="A14" s="52" t="s">
        <v>91</v>
      </c>
      <c r="B14" s="110">
        <v>54760820</v>
      </c>
      <c r="C14" s="110">
        <v>39734598</v>
      </c>
    </row>
    <row r="15" spans="1:3" x14ac:dyDescent="0.25">
      <c r="A15" s="52" t="s">
        <v>92</v>
      </c>
      <c r="B15" s="111">
        <v>-33725534</v>
      </c>
      <c r="C15" s="111">
        <v>-23269053</v>
      </c>
    </row>
    <row r="16" spans="1:3" x14ac:dyDescent="0.25">
      <c r="A16" s="52" t="s">
        <v>93</v>
      </c>
      <c r="B16" s="111">
        <v>-7907330</v>
      </c>
      <c r="C16" s="111">
        <v>-4855587</v>
      </c>
    </row>
    <row r="17" spans="1:3" x14ac:dyDescent="0.25">
      <c r="A17" s="52" t="s">
        <v>94</v>
      </c>
      <c r="B17" s="112">
        <v>5630369</v>
      </c>
      <c r="C17" s="111">
        <v>5228360</v>
      </c>
    </row>
    <row r="18" spans="1:3" x14ac:dyDescent="0.25">
      <c r="A18" s="52" t="s">
        <v>95</v>
      </c>
      <c r="B18" s="112">
        <v>-4959803</v>
      </c>
      <c r="C18" s="111">
        <v>-4060693</v>
      </c>
    </row>
    <row r="19" spans="1:3" ht="36" x14ac:dyDescent="0.25">
      <c r="A19" s="108" t="s">
        <v>96</v>
      </c>
      <c r="B19" s="112">
        <v>-736765</v>
      </c>
      <c r="C19" s="111">
        <v>989956</v>
      </c>
    </row>
    <row r="20" spans="1:3" x14ac:dyDescent="0.25">
      <c r="A20" s="52" t="s">
        <v>97</v>
      </c>
      <c r="B20" s="112">
        <v>8772927</v>
      </c>
      <c r="C20" s="111">
        <v>9414110</v>
      </c>
    </row>
    <row r="21" spans="1:3" x14ac:dyDescent="0.25">
      <c r="A21" s="52" t="s">
        <v>98</v>
      </c>
      <c r="B21" s="111">
        <v>118428</v>
      </c>
      <c r="C21" s="111">
        <v>39322</v>
      </c>
    </row>
    <row r="22" spans="1:3" x14ac:dyDescent="0.25">
      <c r="A22" s="108" t="s">
        <v>99</v>
      </c>
      <c r="B22" s="111">
        <v>-12358153</v>
      </c>
      <c r="C22" s="111">
        <v>-11378042</v>
      </c>
    </row>
    <row r="23" spans="1:3" ht="24" x14ac:dyDescent="0.25">
      <c r="A23" s="113" t="s">
        <v>100</v>
      </c>
      <c r="B23" s="111">
        <v>3489709</v>
      </c>
      <c r="C23" s="111">
        <v>-8250882</v>
      </c>
    </row>
    <row r="24" spans="1:3" x14ac:dyDescent="0.25">
      <c r="A24" s="113" t="s">
        <v>101</v>
      </c>
      <c r="B24" s="111">
        <v>2505087</v>
      </c>
      <c r="C24" s="111">
        <v>14397830</v>
      </c>
    </row>
    <row r="25" spans="1:3" ht="24" x14ac:dyDescent="0.25">
      <c r="A25" s="113" t="s">
        <v>102</v>
      </c>
      <c r="B25" s="112">
        <v>-13200737</v>
      </c>
      <c r="C25" s="111">
        <v>-2005514</v>
      </c>
    </row>
    <row r="26" spans="1:3" x14ac:dyDescent="0.25">
      <c r="A26" s="113" t="s">
        <v>103</v>
      </c>
      <c r="B26" s="111">
        <v>-71853716</v>
      </c>
      <c r="C26" s="111">
        <v>-67859740</v>
      </c>
    </row>
    <row r="27" spans="1:3" ht="24" x14ac:dyDescent="0.25">
      <c r="A27" s="113" t="s">
        <v>104</v>
      </c>
      <c r="B27" s="111">
        <v>1453134</v>
      </c>
      <c r="C27" s="111">
        <v>-2648192</v>
      </c>
    </row>
    <row r="28" spans="1:3" x14ac:dyDescent="0.25">
      <c r="A28" s="113" t="s">
        <v>105</v>
      </c>
      <c r="B28" s="112">
        <v>-1104565</v>
      </c>
      <c r="C28" s="111">
        <v>-422231</v>
      </c>
    </row>
    <row r="29" spans="1:3" ht="24" x14ac:dyDescent="0.25">
      <c r="A29" s="113" t="s">
        <v>106</v>
      </c>
      <c r="B29" s="111">
        <v>4728989</v>
      </c>
      <c r="C29" s="111">
        <v>504829</v>
      </c>
    </row>
    <row r="30" spans="1:3" ht="24" x14ac:dyDescent="0.25">
      <c r="A30" s="113" t="s">
        <v>107</v>
      </c>
      <c r="B30" s="111">
        <v>-128284906</v>
      </c>
      <c r="C30" s="111">
        <v>304544125</v>
      </c>
    </row>
    <row r="31" spans="1:3" ht="36" x14ac:dyDescent="0.25">
      <c r="A31" s="113" t="s">
        <v>108</v>
      </c>
      <c r="B31" s="111">
        <v>11827</v>
      </c>
      <c r="C31" s="111">
        <v>14638</v>
      </c>
    </row>
    <row r="32" spans="1:3" ht="36" x14ac:dyDescent="0.25">
      <c r="A32" s="113" t="s">
        <v>109</v>
      </c>
      <c r="B32" s="111">
        <v>-508</v>
      </c>
      <c r="C32" s="111">
        <v>-15298</v>
      </c>
    </row>
    <row r="33" spans="1:3" ht="15.75" thickBot="1" x14ac:dyDescent="0.3">
      <c r="A33" s="114" t="s">
        <v>110</v>
      </c>
      <c r="B33" s="115">
        <v>2744830</v>
      </c>
      <c r="C33" s="116">
        <v>5778846</v>
      </c>
    </row>
    <row r="34" spans="1:3" ht="24.75" thickBot="1" x14ac:dyDescent="0.3">
      <c r="A34" s="114" t="s">
        <v>111</v>
      </c>
      <c r="B34" s="116">
        <v>-171354926</v>
      </c>
      <c r="C34" s="116">
        <v>277552281</v>
      </c>
    </row>
    <row r="35" spans="1:3" ht="15.75" thickBot="1" x14ac:dyDescent="0.3">
      <c r="A35" s="114" t="s">
        <v>112</v>
      </c>
      <c r="B35" s="116">
        <v>-2876207</v>
      </c>
      <c r="C35" s="116">
        <v>-2368806</v>
      </c>
    </row>
    <row r="36" spans="1:3" ht="15.75" thickBot="1" x14ac:dyDescent="0.3">
      <c r="A36" s="117" t="s">
        <v>113</v>
      </c>
      <c r="B36" s="118">
        <f>B34+B35</f>
        <v>-174231133</v>
      </c>
      <c r="C36" s="118">
        <f>C34+C35</f>
        <v>275183475</v>
      </c>
    </row>
    <row r="37" spans="1:3" ht="24" x14ac:dyDescent="0.25">
      <c r="A37" s="119" t="s">
        <v>114</v>
      </c>
      <c r="B37" s="120"/>
      <c r="C37" s="107"/>
    </row>
    <row r="38" spans="1:3" ht="24" x14ac:dyDescent="0.25">
      <c r="A38" s="113" t="s">
        <v>115</v>
      </c>
      <c r="B38" s="111">
        <v>913005667</v>
      </c>
      <c r="C38" s="111">
        <v>660098074</v>
      </c>
    </row>
    <row r="39" spans="1:3" ht="24" x14ac:dyDescent="0.25">
      <c r="A39" s="113" t="s">
        <v>116</v>
      </c>
      <c r="B39" s="112">
        <v>-898920292</v>
      </c>
      <c r="C39" s="111">
        <v>-672123043</v>
      </c>
    </row>
    <row r="40" spans="1:3" x14ac:dyDescent="0.25">
      <c r="A40" s="113" t="s">
        <v>117</v>
      </c>
      <c r="B40" s="112">
        <v>-957153</v>
      </c>
      <c r="C40" s="111">
        <v>-938580</v>
      </c>
    </row>
    <row r="41" spans="1:3" x14ac:dyDescent="0.25">
      <c r="A41" s="113" t="s">
        <v>118</v>
      </c>
      <c r="B41" s="112">
        <v>-352079</v>
      </c>
      <c r="C41" s="121">
        <v>-616283</v>
      </c>
    </row>
    <row r="42" spans="1:3" ht="24" x14ac:dyDescent="0.25">
      <c r="A42" s="113" t="s">
        <v>119</v>
      </c>
      <c r="B42" s="112">
        <v>46236667</v>
      </c>
      <c r="C42" s="121">
        <v>2100225</v>
      </c>
    </row>
    <row r="43" spans="1:3" ht="24" x14ac:dyDescent="0.25">
      <c r="A43" s="122" t="s">
        <v>120</v>
      </c>
      <c r="B43" s="121">
        <v>-76177851</v>
      </c>
      <c r="C43" s="121">
        <v>-30588275</v>
      </c>
    </row>
    <row r="44" spans="1:3" ht="24.75" thickBot="1" x14ac:dyDescent="0.3">
      <c r="A44" s="123" t="s">
        <v>121</v>
      </c>
      <c r="B44" s="118">
        <f>SUM(B38:B43)</f>
        <v>-17165041</v>
      </c>
      <c r="C44" s="118">
        <f>SUM(C37:C43)</f>
        <v>-42067882</v>
      </c>
    </row>
    <row r="45" spans="1:3" ht="24" x14ac:dyDescent="0.25">
      <c r="A45" s="13" t="s">
        <v>122</v>
      </c>
      <c r="B45" s="120"/>
      <c r="C45" s="107"/>
    </row>
    <row r="46" spans="1:3" x14ac:dyDescent="0.25">
      <c r="A46" s="124" t="s">
        <v>123</v>
      </c>
      <c r="B46" s="120">
        <v>-277268</v>
      </c>
      <c r="C46" s="120">
        <v>-317740</v>
      </c>
    </row>
    <row r="47" spans="1:3" ht="15.75" thickBot="1" x14ac:dyDescent="0.3">
      <c r="A47" s="125" t="s">
        <v>124</v>
      </c>
      <c r="B47" s="116">
        <v>-14000031</v>
      </c>
      <c r="C47" s="118">
        <v>0</v>
      </c>
    </row>
    <row r="48" spans="1:3" ht="24.75" thickBot="1" x14ac:dyDescent="0.3">
      <c r="A48" s="123" t="s">
        <v>125</v>
      </c>
      <c r="B48" s="118">
        <f>SUM(B46:B47)</f>
        <v>-14277299</v>
      </c>
      <c r="C48" s="118">
        <f>SUM(C46:C47)</f>
        <v>-317740</v>
      </c>
    </row>
    <row r="49" spans="1:3" ht="24.75" thickBot="1" x14ac:dyDescent="0.3">
      <c r="A49" s="125" t="s">
        <v>126</v>
      </c>
      <c r="B49" s="116">
        <v>-1974941</v>
      </c>
      <c r="C49" s="116">
        <v>-1218241</v>
      </c>
    </row>
    <row r="50" spans="1:3" ht="15.75" thickBot="1" x14ac:dyDescent="0.3">
      <c r="A50" s="126" t="s">
        <v>127</v>
      </c>
      <c r="B50" s="118">
        <f>B36+B44+B48+B49</f>
        <v>-207648414</v>
      </c>
      <c r="C50" s="118">
        <f>C36+C44+C49+C48</f>
        <v>231579612</v>
      </c>
    </row>
    <row r="51" spans="1:3" ht="24.75" thickBot="1" x14ac:dyDescent="0.3">
      <c r="A51" s="123" t="s">
        <v>128</v>
      </c>
      <c r="B51" s="118">
        <v>329206317</v>
      </c>
      <c r="C51" s="118">
        <v>97774235</v>
      </c>
    </row>
    <row r="52" spans="1:3" ht="24.75" thickBot="1" x14ac:dyDescent="0.3">
      <c r="A52" s="123" t="s">
        <v>129</v>
      </c>
      <c r="B52" s="118">
        <f>B50+B51</f>
        <v>121557903</v>
      </c>
      <c r="C52" s="118">
        <f>C50+C51</f>
        <v>329353847</v>
      </c>
    </row>
    <row r="53" spans="1:3" x14ac:dyDescent="0.25">
      <c r="A53" s="68"/>
      <c r="B53" s="127"/>
      <c r="C53" s="68"/>
    </row>
    <row r="54" spans="1:3" x14ac:dyDescent="0.25">
      <c r="A54" s="13" t="s">
        <v>51</v>
      </c>
      <c r="B54" s="128"/>
      <c r="C54" s="129" t="s">
        <v>48</v>
      </c>
    </row>
    <row r="55" spans="1:3" x14ac:dyDescent="0.25">
      <c r="A55" s="3"/>
      <c r="B55" s="130"/>
      <c r="C55" s="101"/>
    </row>
    <row r="56" spans="1:3" x14ac:dyDescent="0.25">
      <c r="A56" s="13" t="s">
        <v>55</v>
      </c>
      <c r="B56" s="13"/>
      <c r="C56" s="100" t="s">
        <v>68</v>
      </c>
    </row>
    <row r="58" spans="1:3" x14ac:dyDescent="0.25">
      <c r="B58" s="131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A17" sqref="A17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48" t="s">
        <v>0</v>
      </c>
      <c r="B1" s="12"/>
      <c r="C1" s="18"/>
      <c r="D1" s="69"/>
      <c r="E1" s="69"/>
      <c r="F1" s="69"/>
      <c r="G1" s="69"/>
    </row>
    <row r="2" spans="1:10" x14ac:dyDescent="0.25">
      <c r="A2" s="15"/>
      <c r="B2" s="12"/>
      <c r="C2" s="18"/>
      <c r="D2" s="69"/>
      <c r="E2" s="69"/>
      <c r="F2" s="69"/>
      <c r="G2" s="69"/>
      <c r="H2" s="70"/>
    </row>
    <row r="3" spans="1:10" x14ac:dyDescent="0.25">
      <c r="A3" s="15" t="s">
        <v>71</v>
      </c>
      <c r="B3" s="12"/>
      <c r="C3" s="18"/>
      <c r="D3" s="69"/>
      <c r="E3" s="69"/>
      <c r="F3" s="69"/>
      <c r="G3" s="69"/>
    </row>
    <row r="4" spans="1:10" x14ac:dyDescent="0.25">
      <c r="A4" s="139" t="s">
        <v>80</v>
      </c>
      <c r="B4" s="140"/>
      <c r="C4" s="140"/>
      <c r="D4" s="140"/>
      <c r="E4" s="140"/>
      <c r="F4" s="140"/>
      <c r="G4" s="140"/>
    </row>
    <row r="5" spans="1:10" x14ac:dyDescent="0.25">
      <c r="A5" s="16" t="s">
        <v>65</v>
      </c>
      <c r="B5" s="12"/>
      <c r="C5" s="18"/>
      <c r="D5" s="69"/>
      <c r="E5" s="69"/>
      <c r="F5" s="69"/>
      <c r="G5" s="69"/>
    </row>
    <row r="6" spans="1:10" x14ac:dyDescent="0.25">
      <c r="A6" s="16"/>
      <c r="B6" s="18"/>
      <c r="C6" s="18"/>
      <c r="D6" s="69"/>
      <c r="E6" s="69"/>
      <c r="F6" s="69"/>
      <c r="G6" s="69"/>
    </row>
    <row r="7" spans="1:10" ht="114.75" x14ac:dyDescent="0.25">
      <c r="A7" s="71"/>
      <c r="B7" s="47" t="s">
        <v>26</v>
      </c>
      <c r="C7" s="47" t="s">
        <v>27</v>
      </c>
      <c r="D7" s="47" t="s">
        <v>72</v>
      </c>
      <c r="E7" s="47" t="s">
        <v>70</v>
      </c>
      <c r="F7" s="47" t="s">
        <v>73</v>
      </c>
      <c r="G7" s="47" t="s">
        <v>74</v>
      </c>
    </row>
    <row r="8" spans="1:10" ht="15.75" thickBot="1" x14ac:dyDescent="0.3">
      <c r="A8" s="72" t="s">
        <v>75</v>
      </c>
      <c r="B8" s="32">
        <v>7050000</v>
      </c>
      <c r="C8" s="32">
        <v>220973</v>
      </c>
      <c r="D8" s="32">
        <v>-906253</v>
      </c>
      <c r="E8" s="32">
        <v>33322</v>
      </c>
      <c r="F8" s="32">
        <v>67961162</v>
      </c>
      <c r="G8" s="32">
        <f>SUM(B8:F8)</f>
        <v>74359204</v>
      </c>
      <c r="I8" s="73"/>
    </row>
    <row r="9" spans="1:10" x14ac:dyDescent="0.25">
      <c r="A9" s="74"/>
      <c r="B9" s="24"/>
      <c r="C9" s="24"/>
      <c r="D9" s="24"/>
      <c r="E9" s="24"/>
      <c r="F9" s="24"/>
      <c r="G9" s="75"/>
      <c r="I9" s="73"/>
    </row>
    <row r="10" spans="1:10" x14ac:dyDescent="0.25">
      <c r="A10" s="76" t="s">
        <v>76</v>
      </c>
      <c r="B10" s="1"/>
      <c r="C10" s="1"/>
      <c r="D10" s="77"/>
      <c r="E10" s="77"/>
      <c r="F10" s="78">
        <v>24270074</v>
      </c>
      <c r="G10" s="77">
        <f>SUM(B10:F10)</f>
        <v>24270074</v>
      </c>
      <c r="J10" s="79"/>
    </row>
    <row r="11" spans="1:10" x14ac:dyDescent="0.25">
      <c r="A11" s="76" t="s">
        <v>77</v>
      </c>
      <c r="B11" s="1"/>
      <c r="C11" s="1"/>
      <c r="D11" s="77">
        <v>-3693238</v>
      </c>
      <c r="E11" s="77">
        <v>-66</v>
      </c>
      <c r="F11" s="78">
        <v>66</v>
      </c>
      <c r="G11" s="77">
        <f>SUM(B11:F11)</f>
        <v>-3693238</v>
      </c>
      <c r="J11" s="79"/>
    </row>
    <row r="12" spans="1:10" ht="15.75" thickBot="1" x14ac:dyDescent="0.3">
      <c r="A12" s="80"/>
      <c r="B12" s="81"/>
      <c r="C12" s="81"/>
      <c r="D12" s="82"/>
      <c r="E12" s="82"/>
      <c r="F12" s="83"/>
      <c r="G12" s="82"/>
      <c r="J12" s="79"/>
    </row>
    <row r="13" spans="1:10" ht="15.75" thickBot="1" x14ac:dyDescent="0.3">
      <c r="A13" s="72" t="s">
        <v>83</v>
      </c>
      <c r="B13" s="84">
        <f>B8+B10+B11</f>
        <v>7050000</v>
      </c>
      <c r="C13" s="84">
        <f>C8+C10+C11</f>
        <v>220973</v>
      </c>
      <c r="D13" s="84">
        <f>D8+D10+D11</f>
        <v>-4599491</v>
      </c>
      <c r="E13" s="84">
        <f>E8+E10+E11</f>
        <v>33256</v>
      </c>
      <c r="F13" s="84">
        <f>SUM(F8:F11)</f>
        <v>92231302</v>
      </c>
      <c r="G13" s="84">
        <f>SUM(G8:G11)</f>
        <v>94936040</v>
      </c>
      <c r="J13" s="79"/>
    </row>
    <row r="14" spans="1:10" ht="15.75" thickBot="1" x14ac:dyDescent="0.3">
      <c r="A14" s="85"/>
      <c r="B14" s="86"/>
      <c r="C14" s="86"/>
      <c r="D14" s="87"/>
      <c r="E14" s="87"/>
      <c r="F14" s="88"/>
      <c r="G14" s="87"/>
      <c r="J14" s="79"/>
    </row>
    <row r="15" spans="1:10" ht="15.75" thickBot="1" x14ac:dyDescent="0.3">
      <c r="A15" s="72" t="s">
        <v>78</v>
      </c>
      <c r="B15" s="32">
        <v>7050000</v>
      </c>
      <c r="C15" s="32">
        <v>220973</v>
      </c>
      <c r="D15" s="32">
        <v>-4599492</v>
      </c>
      <c r="E15" s="32">
        <v>33256</v>
      </c>
      <c r="F15" s="32">
        <v>92231302</v>
      </c>
      <c r="G15" s="89">
        <f>SUM(B15:F15)</f>
        <v>94936039</v>
      </c>
      <c r="I15" s="73"/>
    </row>
    <row r="16" spans="1:10" x14ac:dyDescent="0.25">
      <c r="A16" s="74"/>
      <c r="B16" s="24"/>
      <c r="C16" s="24"/>
      <c r="D16" s="24"/>
      <c r="E16" s="24"/>
      <c r="F16" s="24"/>
      <c r="G16" s="75"/>
      <c r="I16" s="73"/>
    </row>
    <row r="17" spans="1:9" x14ac:dyDescent="0.25">
      <c r="A17" s="76" t="s">
        <v>84</v>
      </c>
      <c r="B17" s="1"/>
      <c r="C17" s="1"/>
      <c r="D17" s="77"/>
      <c r="E17" s="77"/>
      <c r="F17" s="78">
        <v>-14000031</v>
      </c>
      <c r="G17" s="77">
        <f>SUM(B17:F17)</f>
        <v>-14000031</v>
      </c>
      <c r="I17" s="73"/>
    </row>
    <row r="18" spans="1:9" s="90" customFormat="1" x14ac:dyDescent="0.25">
      <c r="A18" s="76" t="s">
        <v>76</v>
      </c>
      <c r="B18" s="1"/>
      <c r="C18" s="1"/>
      <c r="D18" s="77"/>
      <c r="E18" s="77"/>
      <c r="F18" s="78">
        <v>34003710</v>
      </c>
      <c r="G18" s="77">
        <f>SUM(B18:F18)</f>
        <v>34003710</v>
      </c>
      <c r="I18" s="91"/>
    </row>
    <row r="19" spans="1:9" s="90" customFormat="1" x14ac:dyDescent="0.25">
      <c r="A19" s="76" t="s">
        <v>82</v>
      </c>
      <c r="B19" s="1"/>
      <c r="C19" s="1"/>
      <c r="D19" s="77"/>
      <c r="E19" s="77">
        <v>62868</v>
      </c>
      <c r="F19" s="78"/>
      <c r="G19" s="77">
        <f>SUM(B19:F19)</f>
        <v>62868</v>
      </c>
      <c r="I19" s="91"/>
    </row>
    <row r="20" spans="1:9" s="90" customFormat="1" x14ac:dyDescent="0.25">
      <c r="A20" s="76" t="s">
        <v>77</v>
      </c>
      <c r="B20" s="1"/>
      <c r="C20" s="1"/>
      <c r="D20" s="77">
        <v>2972330</v>
      </c>
      <c r="E20" s="77">
        <v>-66</v>
      </c>
      <c r="F20" s="78">
        <v>66</v>
      </c>
      <c r="G20" s="77">
        <f>SUM(B20:F20)</f>
        <v>2972330</v>
      </c>
      <c r="I20" s="91"/>
    </row>
    <row r="21" spans="1:9" ht="15.75" thickBot="1" x14ac:dyDescent="0.3">
      <c r="A21" s="92"/>
      <c r="B21" s="81"/>
      <c r="C21" s="93"/>
      <c r="D21" s="81"/>
      <c r="E21" s="81"/>
      <c r="F21" s="81"/>
      <c r="G21" s="94"/>
      <c r="I21" s="73"/>
    </row>
    <row r="22" spans="1:9" ht="15.75" thickBot="1" x14ac:dyDescent="0.3">
      <c r="A22" s="72" t="s">
        <v>81</v>
      </c>
      <c r="B22" s="84">
        <f>B15+B18+B20</f>
        <v>7050000</v>
      </c>
      <c r="C22" s="84">
        <f>C15+C18+C20</f>
        <v>220973</v>
      </c>
      <c r="D22" s="84">
        <f>D15+D18+D20</f>
        <v>-1627162</v>
      </c>
      <c r="E22" s="84">
        <f>E15+E19+E20</f>
        <v>96058</v>
      </c>
      <c r="F22" s="84">
        <f>SUM(F15:F20)</f>
        <v>112235047</v>
      </c>
      <c r="G22" s="84">
        <f>SUM(G15:G20)</f>
        <v>117974916</v>
      </c>
      <c r="I22" s="73"/>
    </row>
    <row r="23" spans="1:9" x14ac:dyDescent="0.25">
      <c r="A23" s="69"/>
      <c r="B23" s="69"/>
      <c r="C23" s="69"/>
      <c r="D23" s="69"/>
      <c r="E23" s="69"/>
      <c r="F23" s="69"/>
      <c r="G23" s="69"/>
      <c r="I23" s="73"/>
    </row>
    <row r="24" spans="1:9" s="54" customFormat="1" ht="25.5" x14ac:dyDescent="0.25">
      <c r="A24" s="8" t="s">
        <v>51</v>
      </c>
      <c r="B24" s="8"/>
      <c r="C24" s="141" t="s">
        <v>48</v>
      </c>
      <c r="D24" s="141"/>
      <c r="E24" s="28"/>
      <c r="F24" s="95"/>
      <c r="G24" s="74"/>
      <c r="H24" s="54" t="s">
        <v>79</v>
      </c>
    </row>
    <row r="25" spans="1:9" s="97" customFormat="1" ht="12.75" x14ac:dyDescent="0.25">
      <c r="A25" s="9"/>
      <c r="B25" s="10"/>
      <c r="C25" s="142"/>
      <c r="D25" s="143"/>
      <c r="E25" s="96"/>
      <c r="F25" s="2"/>
      <c r="G25" s="2"/>
    </row>
    <row r="26" spans="1:9" s="54" customFormat="1" ht="12.75" x14ac:dyDescent="0.25">
      <c r="A26" s="8" t="s">
        <v>55</v>
      </c>
      <c r="B26" s="8"/>
      <c r="C26" s="141" t="s">
        <v>68</v>
      </c>
      <c r="D26" s="141"/>
      <c r="E26" s="28"/>
      <c r="F26" s="98"/>
      <c r="G26" s="98"/>
    </row>
    <row r="27" spans="1:9" x14ac:dyDescent="0.25">
      <c r="A27" s="68"/>
      <c r="B27" s="68"/>
      <c r="C27" s="144"/>
      <c r="D27" s="145"/>
      <c r="E27" s="99"/>
      <c r="H27" s="79"/>
    </row>
    <row r="28" spans="1:9" x14ac:dyDescent="0.25">
      <c r="A28" s="13"/>
    </row>
    <row r="31" spans="1:9" x14ac:dyDescent="0.25">
      <c r="D31" s="79"/>
      <c r="E31" s="79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ФП</vt:lpstr>
      <vt:lpstr>ПиУ</vt:lpstr>
      <vt:lpstr>ПСД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2024-02-29T09:05:02Z</dcterms:modified>
</cp:coreProperties>
</file>