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4\2 кв\"/>
    </mc:Choice>
  </mc:AlternateContent>
  <bookViews>
    <workbookView xWindow="0" yWindow="0" windowWidth="25200" windowHeight="10785"/>
  </bookViews>
  <sheets>
    <sheet name="ф1,ф2" sheetId="1" r:id="rId1"/>
    <sheet name="Ф3" sheetId="2" r:id="rId2"/>
    <sheet name="Ф4" sheetId="3" r:id="rId3"/>
  </sheets>
  <definedNames>
    <definedName name="_xlnm.Print_Area" localSheetId="0">'ф1,ф2'!$A$1:$C$79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3" l="1"/>
  <c r="E23" i="3"/>
  <c r="D23" i="3"/>
  <c r="C23" i="3"/>
  <c r="B23" i="3"/>
  <c r="G22" i="3"/>
  <c r="G21" i="3"/>
  <c r="G20" i="3"/>
  <c r="G19" i="3"/>
  <c r="G17" i="3"/>
  <c r="F15" i="3"/>
  <c r="E15" i="3"/>
  <c r="D15" i="3"/>
  <c r="C15" i="3"/>
  <c r="B15" i="3"/>
  <c r="G13" i="3"/>
  <c r="G12" i="3"/>
  <c r="G11" i="3"/>
  <c r="G10" i="3"/>
  <c r="G8" i="3"/>
  <c r="G15" i="3" s="1"/>
  <c r="C45" i="2"/>
  <c r="B45" i="2"/>
  <c r="C41" i="2"/>
  <c r="B41" i="2"/>
  <c r="C30" i="2"/>
  <c r="C32" i="2" s="1"/>
  <c r="B30" i="2"/>
  <c r="B32" i="2" s="1"/>
  <c r="G23" i="3" l="1"/>
  <c r="B47" i="2"/>
  <c r="B49" i="2" s="1"/>
  <c r="C47" i="2"/>
  <c r="C49" i="2" s="1"/>
  <c r="B24" i="1"/>
  <c r="B33" i="1"/>
  <c r="B41" i="1"/>
  <c r="B42" i="1" l="1"/>
  <c r="C33" i="1"/>
  <c r="C24" i="1"/>
  <c r="C41" i="1" l="1"/>
  <c r="C42" i="1" s="1"/>
</calcChain>
</file>

<file path=xl/sharedStrings.xml><?xml version="1.0" encoding="utf-8"?>
<sst xmlns="http://schemas.openxmlformats.org/spreadsheetml/2006/main" count="152" uniqueCount="129">
  <si>
    <t>«ALTYN BANK» АҚ ("China Citic Bank Corporation" ЖШС ЕБ)</t>
  </si>
  <si>
    <t>(мың Қазақстандық теңгемен)</t>
  </si>
  <si>
    <t>аудиттелмеген</t>
  </si>
  <si>
    <t>АКТИВТЕР:</t>
  </si>
  <si>
    <t>Ақша қаражаттары және олардың эквиваленттері</t>
  </si>
  <si>
    <t>Қазақстан Республикасының Ұлттық Банкіндегі міндетті резервтік талаптар</t>
  </si>
  <si>
    <t>Басқа қаржылық институттардағы шоттар жəне депозиттер</t>
  </si>
  <si>
    <t>Клиенттерге займдар</t>
  </si>
  <si>
    <t>Құжатталған есептер бойынша дебиторлар</t>
  </si>
  <si>
    <t>Ағымдық салық активтері</t>
  </si>
  <si>
    <t>Кейінге қалдырылған салық активтері</t>
  </si>
  <si>
    <t>Негізгі құралдар</t>
  </si>
  <si>
    <t>Материалдық емес активтер</t>
  </si>
  <si>
    <t>Өзге активтер</t>
  </si>
  <si>
    <t>АКТИВТЕР ЖИЫНТЫҒЫ</t>
  </si>
  <si>
    <t>МІНДЕТТЕМЕ:</t>
  </si>
  <si>
    <t>Пайда мен шығындар арқылы әділ құны бойынша бағаланатын қаржы міндеттемелері</t>
  </si>
  <si>
    <t>Банктердің шоттары мен депозиттері</t>
  </si>
  <si>
    <t>Клиенттердің ағымдық шоттары мен депозиттері</t>
  </si>
  <si>
    <t>Өзге міндеттемелер</t>
  </si>
  <si>
    <t>МІНДЕТТЕМЕЛЕР ЖИЫНТЫҒЫ</t>
  </si>
  <si>
    <t>КАПИТАЛ:</t>
  </si>
  <si>
    <t>Банктің акционерлеріне қатысты капитал:</t>
  </si>
  <si>
    <t>Акционерлік капитал</t>
  </si>
  <si>
    <t>Қосымша төленген капитал</t>
  </si>
  <si>
    <t>КАПИТАЛ БАРЛЫҒЫ</t>
  </si>
  <si>
    <t>МІНДЕТТЕМЕЛЕР ЖӘНЕ КАПИТАЛ БАРЛЫҒЫ</t>
  </si>
  <si>
    <t xml:space="preserve">ПАЙДАЛАР МЕН ШЫҒЫНДАР ТУРАЛЫ ЕСЕП </t>
  </si>
  <si>
    <t>аяқталған кезең</t>
  </si>
  <si>
    <t>Пайыздық табыстар</t>
  </si>
  <si>
    <t>Пайыздық шығындар</t>
  </si>
  <si>
    <t>ПАЙЫЗДАР ЕСЕПТЕЛЕТІН АКТИВТЕР БОЙЫНША ҚҰНСЫЗДАНУДАН ТҮСЕТІН ШЫҒЫНДАРҒА ДЕЙІН ТАЗА ПАЙЫЗДЫҚ ТАБЫС</t>
  </si>
  <si>
    <t>Пайыздар есептелетін активтер бойынша құнсызданудан түсетін шығындар</t>
  </si>
  <si>
    <t>Таза пайыздық табыс</t>
  </si>
  <si>
    <t>Комиссиялық пайдалар</t>
  </si>
  <si>
    <t>Комиссиялық шығындар</t>
  </si>
  <si>
    <t>Таза комиссиялық пайда</t>
  </si>
  <si>
    <t>Пайда немесе шығындар арқылы әділетті құн бойынша бағаланатын қаржы құралдарымен жүргізілетін операциялар бойынша таза пайда</t>
  </si>
  <si>
    <t>Өзге де жиынтық табыс арқылы әділетті құны бойынша бағаланатын қаржы активтерімен жасалатын операциялардан түсетін таза пайда</t>
  </si>
  <si>
    <t>Бағамдық айырма бойынша (Шығын)/пайда</t>
  </si>
  <si>
    <t>Өзге табыстар</t>
  </si>
  <si>
    <t>Таза пайыздық емес табыстар</t>
  </si>
  <si>
    <t>Жалпы және әкімшілік шығындар</t>
  </si>
  <si>
    <t>Резервтерді қалпына келтіру/(құру)</t>
  </si>
  <si>
    <t>Пайыздық емес шығындар</t>
  </si>
  <si>
    <t>Салық салынғанға дейінгі пайда</t>
  </si>
  <si>
    <t>Пайдаға салық салу бойынша шығындар</t>
  </si>
  <si>
    <t>Таза пайда</t>
  </si>
  <si>
    <t>Басқарма Төрағасының орынбасары</t>
  </si>
  <si>
    <t>Цзя Фэй</t>
  </si>
  <si>
    <t>Бас бухгалтер</t>
  </si>
  <si>
    <t>А.Каржаубеков</t>
  </si>
  <si>
    <t>ҚАРЖЫЛЫҚ ЖАҒДАЙ ТУРАЛЫ ЕСЕП</t>
  </si>
  <si>
    <t>Өзге де жиынтық табыс арқылыәділ құны бойынша бағаланатын қаржы активтерін қайта бағалауға арналған резервтер</t>
  </si>
  <si>
    <t>31 желтоқсан 2023</t>
  </si>
  <si>
    <t>Пайда немесе шығын арқылы әділ құны бойынша бағаланатын қаржы активтері</t>
  </si>
  <si>
    <t>Басқа жиынтық кіріс арқылы әділ құны бойынша ескерілетін бағалы қағаздар</t>
  </si>
  <si>
    <t>Амортизацияланған құны бойынша есепке алынатын бағалы қағаздар</t>
  </si>
  <si>
    <t>«Репо» операциялары бойынша кредиторлық берешек</t>
  </si>
  <si>
    <t>Шартты міндеттемелер бойынша провизиялар</t>
  </si>
  <si>
    <t>Бөлінбеген пайда және басқа резервтер</t>
  </si>
  <si>
    <t>2024 ЖЫЛҒЫ 30 МАУСЫМДАҒЫ ЖАҒДАЙЫ БОЙЫНША</t>
  </si>
  <si>
    <t>30 маусым 2024</t>
  </si>
  <si>
    <t>2024 ЖЫЛДЫҢ 30 МАУСЫМЫНДА АЯҚТАЛҒАН КЕЗЕҢ ҮШІН</t>
  </si>
  <si>
    <t xml:space="preserve">2024 жылғы 30 маусымда </t>
  </si>
  <si>
    <t xml:space="preserve">2023 жылғы 30 маусымда </t>
  </si>
  <si>
    <t>АО «ALTYN BANK» (ДБ China Citic Bank Corporation Ltd)</t>
  </si>
  <si>
    <t>АҚША ҚАРАЖАТТАРЫНЫҢ ҚОЗҒАЛЫСЫ ТУРАЛЫ ЕСЕП (АУДИТТЕЛМЕГЕН)</t>
  </si>
  <si>
    <t>аяқталған кезең үшін</t>
  </si>
  <si>
    <t>Операциялық қызметтен ақша ағындары:</t>
  </si>
  <si>
    <t>Алынған пайыздық түсім</t>
  </si>
  <si>
    <t>Төленген пайыздық шығын</t>
  </si>
  <si>
    <t>Алынған комиссиялар</t>
  </si>
  <si>
    <t>Төленген комиссиялар</t>
  </si>
  <si>
    <t>Пайда немесе залал арқылы әділ құны бойынша бағаланатын қаржы құралдарымен операциялардан түсімдер / (төлемдер)</t>
  </si>
  <si>
    <t>Шетел валютасымен жасалған операциялардан түскен түсім</t>
  </si>
  <si>
    <t>Басқа кірістер</t>
  </si>
  <si>
    <t>Төленген басқа да жалпы және әкімшілік шығындар</t>
  </si>
  <si>
    <t>Қазақстан Республикасының Ұлттық Банкімен міндетті резервтік талаптардың таза төмендеуі ((ұлғаюы))</t>
  </si>
  <si>
    <t>Қайта сатып алу  (РЕПО) шарттары бойынша таза өсім / (төмендеу)</t>
  </si>
  <si>
    <t>Банктердегі және басқа қаржы институттарындағы шоттар мен салымдардағы таза (өсім) / азаю</t>
  </si>
  <si>
    <t>Клиенттерге берілген несиелердің таза төмендеуі / өсуі</t>
  </si>
  <si>
    <t>Борышкерлердің құжаттық есеп айырысуы бойынша таза төмендеуі / өсуі</t>
  </si>
  <si>
    <t>Басқа активтердің таза төмендеуі / өсуі</t>
  </si>
  <si>
    <t>Басқа банктердің шоттары мен депозиттеріндегі таза өсім / төмендеу</t>
  </si>
  <si>
    <t>Ағымдағы шоттардағы және клиенттердің депозиттеріндегі таза төмендеу / өсім</t>
  </si>
  <si>
    <t>Пайда немесе зиян арқылы әділ құны бойынша бағаланатын қаржылық активтермен операциялардың таза төмендеуі / өсуі</t>
  </si>
  <si>
    <t>Пайда немесе залал арқылы әділ құны бойынша қаржылық міндеттемелермен операциялардың таза төмендеуі / өсуі</t>
  </si>
  <si>
    <t>Басқа міндеттемелердің таза өсімі</t>
  </si>
  <si>
    <t>Табыс салығына дейінгі операциялық қызметтен түскен таза ақша ағындары</t>
  </si>
  <si>
    <t>Төленген табыс салығы</t>
  </si>
  <si>
    <t>Операциялық қызметтен түскен жалпы ақша қаражаттары</t>
  </si>
  <si>
    <t>Инвестициялық қызметтен ақша ағындары:</t>
  </si>
  <si>
    <t>Қаржылық активтерді басқа жиынтық кіріс арқылы әділ құны бойынша сату және өтеу</t>
  </si>
  <si>
    <t>Қаржылық активтерді басқа жиынтық кіріс арқылы әділ құны бойынша сатып алу</t>
  </si>
  <si>
    <t>Негізгі қорларды сатудан түсетін түсімдер</t>
  </si>
  <si>
    <t>Негізгі құралдарды сатып алу</t>
  </si>
  <si>
    <t>Материалдық емес активтерді сатып алу</t>
  </si>
  <si>
    <t>Амортизацияланған құны бойынша есепке алынған қаржылық активтерді сатып алу</t>
  </si>
  <si>
    <t>Амортизацияланған құны бойынша өлшенген инвестициялық бағалы қағаздарды сату және өтеу</t>
  </si>
  <si>
    <t>Инвестициялық қызметке жұмсалған таза ақша қаражаттары</t>
  </si>
  <si>
    <t>Қаржы қызметінен түсетін ақша қаражаттарының қозғалысы:</t>
  </si>
  <si>
    <t>Жалға алу міндеттемелерін өтеу</t>
  </si>
  <si>
    <t>Дивидендтер төлеу</t>
  </si>
  <si>
    <t>Қаржылық қызметте жұмсалған таза ақша қаражаттары</t>
  </si>
  <si>
    <t>Айырбастау бағамындаға өзгерістердің ақшалай қаражаттарға және оның баламасына әсері</t>
  </si>
  <si>
    <t>Ақша қаражаттары мен олардың баламаларының таза өзгерісі</t>
  </si>
  <si>
    <t>АҚШАЛАЙ ҚАРАЖАТ ПЕН ОНЫҢ БАЛАМАЛАРЫ, жыл басына</t>
  </si>
  <si>
    <t>АҚШАЛАЙ ҚАРАЖАТ ПЕН ОНЫҢ БАЛАМАЛАРЫ, кезеңнің аяғында</t>
  </si>
  <si>
    <t>капиталдағы өзгерістер туралы есеп (аудиттелмеген)</t>
  </si>
  <si>
    <t>Акционерік капитал</t>
  </si>
  <si>
    <t>Қаржы активтерін басқа жиынтық кіріс арқылы әділ құны бойынша қайта бағалау резерві</t>
  </si>
  <si>
    <t>Негізгі құралдарды қайта бағалау резерві</t>
  </si>
  <si>
    <t>Бөлінбеген пайда</t>
  </si>
  <si>
    <t>Капитал жиыны</t>
  </si>
  <si>
    <t>31 желтоқсан 2022 ж. (аудиттелген)</t>
  </si>
  <si>
    <t>Акционерлерге дивидендтерді төлеу</t>
  </si>
  <si>
    <t>Кезең ішіндегі таза табыс</t>
  </si>
  <si>
    <t>Негізгі қаражатты қайта бағалау</t>
  </si>
  <si>
    <t>Басқа жиынтық табыс</t>
  </si>
  <si>
    <t>31 желтоқсан 2023 ж. (аудиттелген)</t>
  </si>
  <si>
    <t xml:space="preserve">  </t>
  </si>
  <si>
    <t>Каржаубеков А.Ж.</t>
  </si>
  <si>
    <t xml:space="preserve">2024 ЖЫЛДЫҢ 30 МАУСЫМЫНДА АЯҚТАЛҒАН МЕРЗІМГЕ </t>
  </si>
  <si>
    <t>2024 жылғы 30 маусымда</t>
  </si>
  <si>
    <t>2023 жылғы 30 маусымда</t>
  </si>
  <si>
    <t>2024 жылғы 30 маусымда аяқталған кезеңдегі</t>
  </si>
  <si>
    <t>30 маусым 2024 ж. (аудиттелмеген)</t>
  </si>
  <si>
    <t>Акционерлерге дивидендтер төлеу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</si>
</sst>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??_);_(@_)"/>
    <numFmt numFmtId="165" formatCode="_-* #,##0.00_р_._-;\-* #,##0.00_р_._-;_-* &quot;-&quot;??_р_._-;_-@_-"/>
    <numFmt numFmtId="166" formatCode="_-* #,##0_-;\-* #,##0_-;_-* &quot;-&quot;??_-;_-@_-"/>
    <numFmt numFmtId="167" formatCode="_(* #,##0_);_(* \(#,##0\);_(* &quot;-&quot;_);_(@_)"/>
    <numFmt numFmtId="168" formatCode="_-* #,##0_р_._-;\-* #,##0_р_._-;_-* &quot;-&quot;??_р_.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21"/>
      <color rgb="FF202124"/>
      <name val="Inherit"/>
    </font>
    <font>
      <sz val="10"/>
      <color indexed="8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0" fontId="11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right" vertical="center" wrapText="1"/>
    </xf>
    <xf numFmtId="164" fontId="9" fillId="0" borderId="0" xfId="0" applyNumberFormat="1" applyFont="1" applyFill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justify" vertical="center"/>
    </xf>
    <xf numFmtId="164" fontId="8" fillId="0" borderId="0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/>
    <xf numFmtId="3" fontId="12" fillId="0" borderId="0" xfId="0" applyNumberFormat="1" applyFont="1" applyFill="1" applyAlignment="1">
      <alignment horizontal="right" vertical="center" wrapText="1"/>
    </xf>
    <xf numFmtId="164" fontId="12" fillId="0" borderId="0" xfId="0" applyNumberFormat="1" applyFont="1" applyFill="1" applyAlignment="1">
      <alignment horizontal="right" vertical="center" wrapText="1"/>
    </xf>
    <xf numFmtId="3" fontId="13" fillId="0" borderId="0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164" fontId="12" fillId="0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8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right" vertical="center" wrapText="1"/>
    </xf>
    <xf numFmtId="0" fontId="15" fillId="0" borderId="0" xfId="0" applyFont="1" applyFill="1"/>
    <xf numFmtId="0" fontId="9" fillId="0" borderId="0" xfId="0" applyFont="1" applyFill="1" applyAlignment="1">
      <alignment vertical="center" wrapText="1"/>
    </xf>
    <xf numFmtId="4" fontId="15" fillId="0" borderId="0" xfId="0" applyNumberFormat="1" applyFont="1" applyFill="1" applyAlignment="1">
      <alignment horizontal="right" vertical="center" wrapText="1"/>
    </xf>
    <xf numFmtId="166" fontId="12" fillId="0" borderId="0" xfId="4" applyNumberFormat="1" applyFont="1" applyAlignment="1">
      <alignment horizontal="left" vertical="center" wrapText="1"/>
    </xf>
    <xf numFmtId="166" fontId="12" fillId="0" borderId="0" xfId="4" applyNumberFormat="1" applyFont="1" applyFill="1" applyAlignment="1">
      <alignment horizontal="left" vertical="center" wrapText="1"/>
    </xf>
    <xf numFmtId="167" fontId="9" fillId="0" borderId="0" xfId="0" applyNumberFormat="1" applyFont="1" applyFill="1" applyAlignment="1">
      <alignment horizontal="right" vertical="center" wrapText="1"/>
    </xf>
    <xf numFmtId="167" fontId="16" fillId="0" borderId="0" xfId="0" applyNumberFormat="1" applyFont="1" applyFill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167" fontId="16" fillId="0" borderId="1" xfId="0" applyNumberFormat="1" applyFont="1" applyFill="1" applyBorder="1" applyAlignment="1">
      <alignment horizontal="right" vertical="center" wrapText="1"/>
    </xf>
    <xf numFmtId="167" fontId="9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vertical="center" wrapText="1"/>
    </xf>
    <xf numFmtId="167" fontId="8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Fill="1" applyAlignment="1">
      <alignment vertical="center" wrapText="1"/>
    </xf>
    <xf numFmtId="167" fontId="15" fillId="0" borderId="0" xfId="0" applyNumberFormat="1" applyFont="1" applyFill="1" applyAlignment="1">
      <alignment horizontal="right" vertical="center" wrapText="1"/>
    </xf>
    <xf numFmtId="0" fontId="16" fillId="0" borderId="0" xfId="0" applyFont="1" applyFill="1" applyBorder="1" applyAlignment="1">
      <alignment vertical="center" wrapText="1"/>
    </xf>
    <xf numFmtId="167" fontId="9" fillId="0" borderId="0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1" fontId="0" fillId="0" borderId="0" xfId="0" applyNumberFormat="1" applyFill="1"/>
    <xf numFmtId="164" fontId="8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 vertical="center" wrapText="1"/>
    </xf>
    <xf numFmtId="0" fontId="12" fillId="0" borderId="0" xfId="0" applyFont="1" applyFill="1"/>
    <xf numFmtId="0" fontId="5" fillId="0" borderId="0" xfId="0" applyFont="1" applyFill="1" applyAlignment="1">
      <alignment horizontal="right" vertical="center" wrapText="1"/>
    </xf>
    <xf numFmtId="0" fontId="12" fillId="0" borderId="0" xfId="0" applyFont="1"/>
    <xf numFmtId="0" fontId="1" fillId="0" borderId="0" xfId="0" applyFont="1"/>
    <xf numFmtId="0" fontId="18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8" fontId="5" fillId="0" borderId="1" xfId="4" applyNumberFormat="1" applyFont="1" applyBorder="1" applyAlignment="1">
      <alignment horizontal="right" vertical="center" wrapText="1"/>
    </xf>
    <xf numFmtId="0" fontId="0" fillId="0" borderId="0" xfId="0" applyBorder="1"/>
    <xf numFmtId="0" fontId="5" fillId="0" borderId="0" xfId="0" applyFont="1" applyAlignment="1">
      <alignment vertical="center" wrapText="1"/>
    </xf>
    <xf numFmtId="164" fontId="5" fillId="0" borderId="0" xfId="0" applyNumberFormat="1" applyFont="1" applyFill="1" applyAlignment="1">
      <alignment horizontal="right" vertical="center" wrapText="1"/>
    </xf>
    <xf numFmtId="168" fontId="5" fillId="0" borderId="0" xfId="4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164" fontId="12" fillId="0" borderId="0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6" fontId="12" fillId="0" borderId="0" xfId="4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0" fontId="13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68" fontId="12" fillId="0" borderId="1" xfId="4" applyNumberFormat="1" applyFont="1" applyFill="1" applyBorder="1" applyAlignment="1">
      <alignment vertical="center" wrapText="1"/>
    </xf>
    <xf numFmtId="166" fontId="5" fillId="0" borderId="1" xfId="4" applyNumberFormat="1" applyFont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68" fontId="12" fillId="0" borderId="0" xfId="4" applyNumberFormat="1" applyFont="1" applyFill="1" applyBorder="1" applyAlignment="1">
      <alignment vertical="center" wrapText="1"/>
    </xf>
    <xf numFmtId="166" fontId="5" fillId="0" borderId="0" xfId="4" applyNumberFormat="1" applyFont="1" applyBorder="1" applyAlignment="1">
      <alignment vertical="center" wrapText="1"/>
    </xf>
    <xf numFmtId="164" fontId="0" fillId="0" borderId="0" xfId="0" applyNumberFormat="1"/>
    <xf numFmtId="0" fontId="20" fillId="0" borderId="1" xfId="2" applyFont="1" applyBorder="1" applyAlignment="1">
      <alignment wrapText="1"/>
    </xf>
    <xf numFmtId="168" fontId="0" fillId="0" borderId="0" xfId="0" applyNumberFormat="1"/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68" fontId="5" fillId="0" borderId="0" xfId="0" applyNumberFormat="1" applyFont="1" applyAlignment="1">
      <alignment vertical="center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164" fontId="5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top" wrapText="1"/>
    </xf>
    <xf numFmtId="0" fontId="6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 wrapText="1"/>
    </xf>
    <xf numFmtId="0" fontId="12" fillId="0" borderId="0" xfId="0" applyFont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49" fontId="22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</cellXfs>
  <cellStyles count="5">
    <cellStyle name="Normal 2" xfId="2"/>
    <cellStyle name="Обычный" xfId="0" builtinId="0"/>
    <cellStyle name="Финансовый 2" xfId="1"/>
    <cellStyle name="Финансовый 2 2" xfId="3"/>
    <cellStyle name="Финансовый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tabSelected="1" zoomScaleNormal="100" zoomScaleSheetLayoutView="115" workbookViewId="0">
      <selection activeCell="A4" sqref="A4"/>
    </sheetView>
  </sheetViews>
  <sheetFormatPr defaultRowHeight="15"/>
  <cols>
    <col min="1" max="1" width="50" customWidth="1"/>
    <col min="2" max="2" width="15" customWidth="1"/>
    <col min="3" max="3" width="15.42578125" customWidth="1"/>
  </cols>
  <sheetData>
    <row r="1" spans="1:3">
      <c r="A1" s="1" t="s">
        <v>0</v>
      </c>
    </row>
    <row r="2" spans="1:3">
      <c r="A2" s="2"/>
    </row>
    <row r="3" spans="1:3">
      <c r="A3" s="3" t="s">
        <v>52</v>
      </c>
    </row>
    <row r="4" spans="1:3">
      <c r="A4" s="3" t="s">
        <v>61</v>
      </c>
    </row>
    <row r="5" spans="1:3">
      <c r="A5" s="4" t="s">
        <v>1</v>
      </c>
    </row>
    <row r="6" spans="1:3">
      <c r="A6" s="4" t="s">
        <v>2</v>
      </c>
    </row>
    <row r="7" spans="1:3" ht="8.25" customHeight="1"/>
    <row r="8" spans="1:3">
      <c r="B8" s="5" t="s">
        <v>62</v>
      </c>
      <c r="C8" s="5" t="s">
        <v>54</v>
      </c>
    </row>
    <row r="9" spans="1:3">
      <c r="A9" s="6"/>
      <c r="B9" s="5"/>
      <c r="C9" s="5"/>
    </row>
    <row r="10" spans="1:3">
      <c r="A10" s="7" t="s">
        <v>3</v>
      </c>
      <c r="B10" s="8"/>
      <c r="C10" s="8"/>
    </row>
    <row r="11" spans="1:3">
      <c r="A11" s="9" t="s">
        <v>4</v>
      </c>
      <c r="B11" s="20">
        <v>114372888.50999999</v>
      </c>
      <c r="C11" s="21">
        <v>121308225.08</v>
      </c>
    </row>
    <row r="12" spans="1:3" ht="24">
      <c r="A12" s="9" t="s">
        <v>5</v>
      </c>
      <c r="B12" s="20">
        <v>16821078.950000003</v>
      </c>
      <c r="C12" s="21">
        <v>15695986.92</v>
      </c>
    </row>
    <row r="13" spans="1:3">
      <c r="A13" s="9" t="s">
        <v>6</v>
      </c>
      <c r="B13" s="20">
        <v>26945569.559999999</v>
      </c>
      <c r="C13" s="21">
        <v>23276265</v>
      </c>
    </row>
    <row r="14" spans="1:3" ht="24">
      <c r="A14" s="9" t="s">
        <v>55</v>
      </c>
      <c r="B14" s="20">
        <v>310645.48</v>
      </c>
      <c r="C14" s="21">
        <v>11081</v>
      </c>
    </row>
    <row r="15" spans="1:3">
      <c r="A15" s="9" t="s">
        <v>7</v>
      </c>
      <c r="B15" s="20">
        <v>445353300.37</v>
      </c>
      <c r="C15" s="21">
        <v>382934004</v>
      </c>
    </row>
    <row r="16" spans="1:3">
      <c r="A16" s="9" t="s">
        <v>8</v>
      </c>
      <c r="B16" s="21">
        <v>2437070.7808300001</v>
      </c>
      <c r="C16" s="21">
        <v>3156859</v>
      </c>
    </row>
    <row r="17" spans="1:3" ht="24">
      <c r="A17" s="9" t="s">
        <v>56</v>
      </c>
      <c r="B17" s="20">
        <v>252100357.56</v>
      </c>
      <c r="C17" s="21">
        <v>181798375</v>
      </c>
    </row>
    <row r="18" spans="1:3" ht="24">
      <c r="A18" s="9" t="s">
        <v>57</v>
      </c>
      <c r="B18" s="20">
        <v>137921012.00999999</v>
      </c>
      <c r="C18" s="21">
        <v>147251408</v>
      </c>
    </row>
    <row r="19" spans="1:3">
      <c r="A19" s="9" t="s">
        <v>9</v>
      </c>
      <c r="B19" s="20">
        <v>323303.64</v>
      </c>
      <c r="C19" s="21">
        <v>1046970</v>
      </c>
    </row>
    <row r="20" spans="1:3">
      <c r="A20" s="9" t="s">
        <v>10</v>
      </c>
      <c r="B20" s="20">
        <v>922024.83</v>
      </c>
      <c r="C20" s="21">
        <v>683066</v>
      </c>
    </row>
    <row r="21" spans="1:3">
      <c r="A21" s="9" t="s">
        <v>11</v>
      </c>
      <c r="B21" s="20">
        <v>7223813.96</v>
      </c>
      <c r="C21" s="21">
        <v>7336525</v>
      </c>
    </row>
    <row r="22" spans="1:3">
      <c r="A22" s="9" t="s">
        <v>12</v>
      </c>
      <c r="B22" s="20">
        <v>1457132.74</v>
      </c>
      <c r="C22" s="21">
        <v>1595143</v>
      </c>
    </row>
    <row r="23" spans="1:3">
      <c r="A23" s="9" t="s">
        <v>13</v>
      </c>
      <c r="B23" s="22">
        <v>3656346.4091699999</v>
      </c>
      <c r="C23" s="21">
        <v>2603018</v>
      </c>
    </row>
    <row r="24" spans="1:3" ht="15.75" thickBot="1">
      <c r="A24" s="7" t="s">
        <v>14</v>
      </c>
      <c r="B24" s="13">
        <f>SUM(B11:B23)</f>
        <v>1009844544.8000001</v>
      </c>
      <c r="C24" s="13">
        <f>SUM(C11:C23)</f>
        <v>888696926</v>
      </c>
    </row>
    <row r="25" spans="1:3" ht="15.75" thickTop="1">
      <c r="A25" s="7"/>
      <c r="B25" s="10"/>
      <c r="C25" s="10"/>
    </row>
    <row r="26" spans="1:3">
      <c r="A26" s="7" t="s">
        <v>15</v>
      </c>
      <c r="B26" s="10"/>
      <c r="C26" s="10"/>
    </row>
    <row r="27" spans="1:3" ht="24">
      <c r="A27" s="9" t="s">
        <v>16</v>
      </c>
      <c r="B27" s="21">
        <v>234654.36</v>
      </c>
      <c r="C27" s="21">
        <v>8280</v>
      </c>
    </row>
    <row r="28" spans="1:3">
      <c r="A28" s="9" t="s">
        <v>17</v>
      </c>
      <c r="B28" s="21">
        <v>14229723.800000001</v>
      </c>
      <c r="C28" s="21">
        <v>5699611</v>
      </c>
    </row>
    <row r="29" spans="1:3">
      <c r="A29" s="9" t="s">
        <v>58</v>
      </c>
      <c r="B29" s="21">
        <v>119726184.31</v>
      </c>
      <c r="C29" s="21">
        <v>66216338</v>
      </c>
    </row>
    <row r="30" spans="1:3">
      <c r="A30" s="9" t="s">
        <v>18</v>
      </c>
      <c r="B30" s="21">
        <v>729317531.60074008</v>
      </c>
      <c r="C30" s="21">
        <v>676373946</v>
      </c>
    </row>
    <row r="31" spans="1:3">
      <c r="A31" s="9" t="s">
        <v>59</v>
      </c>
      <c r="B31" s="21">
        <v>1061901.6299999999</v>
      </c>
      <c r="C31" s="21">
        <v>1129154</v>
      </c>
    </row>
    <row r="32" spans="1:3" ht="15.75" thickBot="1">
      <c r="A32" s="9" t="s">
        <v>19</v>
      </c>
      <c r="B32" s="23">
        <v>23707380.03926</v>
      </c>
      <c r="C32" s="24">
        <v>21294681</v>
      </c>
    </row>
    <row r="33" spans="1:3" ht="15.75" thickBot="1">
      <c r="A33" s="7" t="s">
        <v>20</v>
      </c>
      <c r="B33" s="13">
        <f>SUM(B27:B32)</f>
        <v>888277375.74000013</v>
      </c>
      <c r="C33" s="13">
        <f>SUM(C27:C32)</f>
        <v>770722010</v>
      </c>
    </row>
    <row r="34" spans="1:3" ht="15.75" thickTop="1">
      <c r="A34" s="7"/>
      <c r="B34" s="10"/>
      <c r="C34" s="10"/>
    </row>
    <row r="35" spans="1:3">
      <c r="A35" s="7" t="s">
        <v>21</v>
      </c>
      <c r="B35" s="14"/>
      <c r="C35" s="14"/>
    </row>
    <row r="36" spans="1:3">
      <c r="A36" s="7" t="s">
        <v>22</v>
      </c>
      <c r="B36" s="10"/>
      <c r="C36" s="10"/>
    </row>
    <row r="37" spans="1:3">
      <c r="A37" s="9" t="s">
        <v>23</v>
      </c>
      <c r="B37" s="10">
        <v>7050000</v>
      </c>
      <c r="C37" s="10">
        <v>7050000</v>
      </c>
    </row>
    <row r="38" spans="1:3">
      <c r="A38" s="9" t="s">
        <v>24</v>
      </c>
      <c r="B38" s="10">
        <v>220972.89</v>
      </c>
      <c r="C38" s="10">
        <v>220973</v>
      </c>
    </row>
    <row r="39" spans="1:3" ht="24">
      <c r="A39" s="9" t="s">
        <v>53</v>
      </c>
      <c r="B39" s="10">
        <v>-2090753.7</v>
      </c>
      <c r="C39" s="10">
        <v>-1627162</v>
      </c>
    </row>
    <row r="40" spans="1:3">
      <c r="A40" s="9" t="s">
        <v>60</v>
      </c>
      <c r="B40" s="10">
        <v>116386949.84999999</v>
      </c>
      <c r="C40" s="10">
        <v>112331105</v>
      </c>
    </row>
    <row r="41" spans="1:3" ht="15.75" thickBot="1">
      <c r="A41" s="7" t="s">
        <v>25</v>
      </c>
      <c r="B41" s="15">
        <f>SUM(B37:B40)</f>
        <v>121567169.03999999</v>
      </c>
      <c r="C41" s="15">
        <f>SUM(C37:C40)</f>
        <v>117974916</v>
      </c>
    </row>
    <row r="42" spans="1:3" ht="15.75" thickBot="1">
      <c r="A42" s="7" t="s">
        <v>26</v>
      </c>
      <c r="B42" s="13">
        <f>B33+B41</f>
        <v>1009844544.7800001</v>
      </c>
      <c r="C42" s="13">
        <f>C33+C41</f>
        <v>888696926</v>
      </c>
    </row>
    <row r="43" spans="1:3" ht="15.75" thickTop="1">
      <c r="A43" s="7"/>
      <c r="B43" s="17"/>
      <c r="C43" s="17"/>
    </row>
    <row r="44" spans="1:3">
      <c r="A44" s="7" t="s">
        <v>48</v>
      </c>
      <c r="B44" s="17"/>
      <c r="C44" s="17" t="s">
        <v>49</v>
      </c>
    </row>
    <row r="45" spans="1:3">
      <c r="A45" s="7"/>
      <c r="B45" s="18"/>
      <c r="C45" s="18"/>
    </row>
    <row r="46" spans="1:3">
      <c r="A46" s="7" t="s">
        <v>50</v>
      </c>
      <c r="B46" s="17"/>
      <c r="C46" s="17" t="s">
        <v>51</v>
      </c>
    </row>
    <row r="47" spans="1:3">
      <c r="A47" s="7"/>
      <c r="B47" s="8"/>
      <c r="C47" s="8"/>
    </row>
    <row r="48" spans="1:3">
      <c r="A48" s="1" t="s">
        <v>0</v>
      </c>
      <c r="C48" s="8"/>
    </row>
    <row r="49" spans="1:3">
      <c r="A49" s="2"/>
      <c r="C49" s="8"/>
    </row>
    <row r="50" spans="1:3">
      <c r="A50" s="3" t="s">
        <v>27</v>
      </c>
      <c r="C50" s="8"/>
    </row>
    <row r="51" spans="1:3" ht="24">
      <c r="A51" s="16" t="s">
        <v>63</v>
      </c>
      <c r="C51" s="8"/>
    </row>
    <row r="52" spans="1:3">
      <c r="A52" s="4" t="s">
        <v>1</v>
      </c>
      <c r="C52" s="8"/>
    </row>
    <row r="53" spans="1:3">
      <c r="A53" s="4" t="s">
        <v>2</v>
      </c>
      <c r="B53" s="8"/>
      <c r="C53" s="8"/>
    </row>
    <row r="55" spans="1:3" ht="24">
      <c r="B55" s="5" t="s">
        <v>64</v>
      </c>
      <c r="C55" s="5" t="s">
        <v>65</v>
      </c>
    </row>
    <row r="56" spans="1:3">
      <c r="A56" s="6"/>
      <c r="B56" s="5" t="s">
        <v>28</v>
      </c>
      <c r="C56" s="5" t="s">
        <v>28</v>
      </c>
    </row>
    <row r="57" spans="1:3">
      <c r="A57" s="9" t="s">
        <v>29</v>
      </c>
      <c r="B57" s="10">
        <v>50953392.009999998</v>
      </c>
      <c r="C57" s="10">
        <v>45856988</v>
      </c>
    </row>
    <row r="58" spans="1:3" ht="15.75" thickBot="1">
      <c r="A58" s="9" t="s">
        <v>30</v>
      </c>
      <c r="B58" s="12">
        <v>-23527344.004749998</v>
      </c>
      <c r="C58" s="12">
        <v>-21286729</v>
      </c>
    </row>
    <row r="59" spans="1:3" ht="36">
      <c r="A59" s="7" t="s">
        <v>31</v>
      </c>
      <c r="B59" s="14">
        <v>27426048.005249999</v>
      </c>
      <c r="C59" s="14">
        <v>24570259</v>
      </c>
    </row>
    <row r="60" spans="1:3" ht="24.75" thickBot="1">
      <c r="A60" s="9" t="s">
        <v>32</v>
      </c>
      <c r="B60" s="12">
        <v>-2408839.69</v>
      </c>
      <c r="C60" s="12">
        <v>-2436728</v>
      </c>
    </row>
    <row r="61" spans="1:3" ht="15.75" thickBot="1">
      <c r="A61" s="7" t="s">
        <v>33</v>
      </c>
      <c r="B61" s="15">
        <v>25017208.315249998</v>
      </c>
      <c r="C61" s="15">
        <v>22133531</v>
      </c>
    </row>
    <row r="62" spans="1:3">
      <c r="A62" s="9"/>
      <c r="B62" s="10"/>
      <c r="C62" s="10"/>
    </row>
    <row r="63" spans="1:3">
      <c r="A63" s="9" t="s">
        <v>34</v>
      </c>
      <c r="B63" s="10">
        <v>2633078.7200000002</v>
      </c>
      <c r="C63" s="10">
        <v>2965173</v>
      </c>
    </row>
    <row r="64" spans="1:3" ht="15.75" thickBot="1">
      <c r="A64" s="9" t="s">
        <v>35</v>
      </c>
      <c r="B64" s="12">
        <v>-2081412.1</v>
      </c>
      <c r="C64" s="12">
        <v>-2806434</v>
      </c>
    </row>
    <row r="65" spans="1:3" ht="15.75" thickBot="1">
      <c r="A65" s="7" t="s">
        <v>36</v>
      </c>
      <c r="B65" s="15">
        <v>551666.62000000011</v>
      </c>
      <c r="C65" s="15">
        <v>158739</v>
      </c>
    </row>
    <row r="66" spans="1:3">
      <c r="A66" s="9"/>
      <c r="B66" s="10"/>
      <c r="C66" s="10"/>
    </row>
    <row r="67" spans="1:3" ht="36">
      <c r="A67" s="9" t="s">
        <v>37</v>
      </c>
      <c r="B67" s="10">
        <v>-282871.45</v>
      </c>
      <c r="C67" s="10">
        <v>37556</v>
      </c>
    </row>
    <row r="68" spans="1:3" ht="36">
      <c r="A68" s="9" t="s">
        <v>38</v>
      </c>
      <c r="B68" s="11">
        <v>47975.15</v>
      </c>
      <c r="C68" s="10">
        <v>-1573</v>
      </c>
    </row>
    <row r="69" spans="1:3">
      <c r="A69" s="9" t="s">
        <v>39</v>
      </c>
      <c r="B69" s="10">
        <v>3326432.32</v>
      </c>
      <c r="C69" s="10">
        <v>4072502</v>
      </c>
    </row>
    <row r="70" spans="1:3" ht="15.75" thickBot="1">
      <c r="A70" s="9" t="s">
        <v>40</v>
      </c>
      <c r="B70" s="12">
        <v>153301.98000000001</v>
      </c>
      <c r="C70" s="12">
        <v>26022</v>
      </c>
    </row>
    <row r="71" spans="1:3" ht="15.75" thickBot="1">
      <c r="A71" s="7" t="s">
        <v>41</v>
      </c>
      <c r="B71" s="15">
        <v>3244838</v>
      </c>
      <c r="C71" s="15">
        <v>4134507</v>
      </c>
    </row>
    <row r="72" spans="1:3">
      <c r="A72" s="7"/>
      <c r="B72" s="10"/>
      <c r="C72" s="10"/>
    </row>
    <row r="73" spans="1:3">
      <c r="A73" s="9" t="s">
        <v>42</v>
      </c>
      <c r="B73" s="10">
        <v>-7947604.5152500002</v>
      </c>
      <c r="C73" s="10">
        <v>-7237951</v>
      </c>
    </row>
    <row r="74" spans="1:3">
      <c r="A74" s="9" t="s">
        <v>43</v>
      </c>
      <c r="B74" s="10">
        <v>2226889.27</v>
      </c>
      <c r="C74" s="10">
        <v>-96921</v>
      </c>
    </row>
    <row r="75" spans="1:3" ht="15.75" thickBot="1">
      <c r="A75" s="7" t="s">
        <v>44</v>
      </c>
      <c r="B75" s="15">
        <v>-5720715.2452499997</v>
      </c>
      <c r="C75" s="15">
        <v>-7334872</v>
      </c>
    </row>
    <row r="76" spans="1:3">
      <c r="A76" s="7"/>
      <c r="B76" s="10"/>
      <c r="C76" s="10"/>
    </row>
    <row r="77" spans="1:3">
      <c r="A77" s="7" t="s">
        <v>45</v>
      </c>
      <c r="B77" s="14">
        <v>23092997.689999998</v>
      </c>
      <c r="C77" s="14">
        <v>19091905</v>
      </c>
    </row>
    <row r="78" spans="1:3" ht="15.75" thickBot="1">
      <c r="A78" s="9" t="s">
        <v>46</v>
      </c>
      <c r="B78" s="12">
        <v>-2037136.46</v>
      </c>
      <c r="C78" s="12">
        <v>-1203639</v>
      </c>
    </row>
    <row r="79" spans="1:3" ht="15.75" thickBot="1">
      <c r="A79" s="7" t="s">
        <v>47</v>
      </c>
      <c r="B79" s="13">
        <v>21055861.229999997</v>
      </c>
      <c r="C79" s="13">
        <v>17888266</v>
      </c>
    </row>
    <row r="80" spans="1:3" ht="15.75" thickTop="1">
      <c r="A80" s="7"/>
      <c r="B80" s="17"/>
      <c r="C80" s="17"/>
    </row>
    <row r="81" spans="1:3">
      <c r="A81" s="7"/>
      <c r="B81" s="17"/>
      <c r="C81" s="17"/>
    </row>
    <row r="82" spans="1:3">
      <c r="A82" s="7"/>
      <c r="B82" s="17"/>
      <c r="C82" s="17"/>
    </row>
    <row r="83" spans="1:3">
      <c r="A83" s="7" t="s">
        <v>48</v>
      </c>
      <c r="B83" s="17"/>
      <c r="C83" s="17" t="s">
        <v>49</v>
      </c>
    </row>
    <row r="84" spans="1:3">
      <c r="A84" s="7"/>
      <c r="B84" s="18"/>
      <c r="C84" s="18"/>
    </row>
    <row r="85" spans="1:3">
      <c r="A85" s="7" t="s">
        <v>50</v>
      </c>
      <c r="B85" s="17"/>
      <c r="C85" s="17" t="s">
        <v>51</v>
      </c>
    </row>
    <row r="87" spans="1:3">
      <c r="A87" s="9"/>
      <c r="B87" s="19"/>
      <c r="C87" s="19"/>
    </row>
    <row r="88" spans="1:3">
      <c r="A88" s="19"/>
      <c r="B88" s="19"/>
      <c r="C88" s="19"/>
    </row>
    <row r="89" spans="1:3">
      <c r="A89" s="19"/>
      <c r="B89" s="19"/>
      <c r="C89" s="19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workbookViewId="0">
      <selection activeCell="A3" sqref="A3"/>
    </sheetView>
  </sheetViews>
  <sheetFormatPr defaultRowHeight="15"/>
  <cols>
    <col min="1" max="1" width="47" customWidth="1"/>
    <col min="2" max="2" width="18.5703125" customWidth="1"/>
    <col min="3" max="3" width="18.5703125" style="25" customWidth="1"/>
  </cols>
  <sheetData>
    <row r="1" spans="1:3">
      <c r="A1" s="2" t="s">
        <v>66</v>
      </c>
      <c r="B1" s="25"/>
      <c r="C1" s="26"/>
    </row>
    <row r="2" spans="1:3">
      <c r="A2" s="27"/>
      <c r="B2" s="25"/>
      <c r="C2" s="26"/>
    </row>
    <row r="3" spans="1:3">
      <c r="A3" s="28" t="s">
        <v>123</v>
      </c>
      <c r="B3" s="25"/>
      <c r="C3" s="26"/>
    </row>
    <row r="4" spans="1:3">
      <c r="A4" s="99" t="s">
        <v>67</v>
      </c>
      <c r="B4" s="100"/>
      <c r="C4" s="100"/>
    </row>
    <row r="5" spans="1:3">
      <c r="A5" s="4" t="s">
        <v>1</v>
      </c>
      <c r="B5" s="25"/>
      <c r="C5" s="26"/>
    </row>
    <row r="6" spans="1:3" ht="24">
      <c r="A6" s="101"/>
      <c r="B6" s="29" t="s">
        <v>124</v>
      </c>
      <c r="C6" s="29" t="s">
        <v>125</v>
      </c>
    </row>
    <row r="7" spans="1:3">
      <c r="A7" s="101"/>
      <c r="B7" s="29" t="s">
        <v>68</v>
      </c>
      <c r="C7" s="29" t="s">
        <v>68</v>
      </c>
    </row>
    <row r="8" spans="1:3">
      <c r="A8" s="30"/>
      <c r="B8" s="29"/>
      <c r="C8" s="29"/>
    </row>
    <row r="9" spans="1:3">
      <c r="A9" s="31" t="s">
        <v>69</v>
      </c>
      <c r="B9" s="32"/>
      <c r="C9" s="33"/>
    </row>
    <row r="10" spans="1:3">
      <c r="A10" s="34"/>
      <c r="B10" s="35"/>
      <c r="C10" s="33"/>
    </row>
    <row r="11" spans="1:3">
      <c r="A11" s="9" t="s">
        <v>70</v>
      </c>
      <c r="B11" s="36">
        <v>43927945</v>
      </c>
      <c r="C11" s="37">
        <v>35493263</v>
      </c>
    </row>
    <row r="12" spans="1:3">
      <c r="A12" s="9" t="s">
        <v>71</v>
      </c>
      <c r="B12" s="38">
        <v>-22045787</v>
      </c>
      <c r="C12" s="38">
        <v>-20995149</v>
      </c>
    </row>
    <row r="13" spans="1:3">
      <c r="A13" s="9" t="s">
        <v>72</v>
      </c>
      <c r="B13" s="39">
        <v>2630791</v>
      </c>
      <c r="C13" s="38">
        <v>2962425</v>
      </c>
    </row>
    <row r="14" spans="1:3">
      <c r="A14" s="9" t="s">
        <v>73</v>
      </c>
      <c r="B14" s="39">
        <v>-2015161</v>
      </c>
      <c r="C14" s="38">
        <v>-2806434</v>
      </c>
    </row>
    <row r="15" spans="1:3" ht="24">
      <c r="A15" s="34" t="s">
        <v>74</v>
      </c>
      <c r="B15" s="39">
        <v>-332616</v>
      </c>
      <c r="C15" s="38">
        <v>33281</v>
      </c>
    </row>
    <row r="16" spans="1:3">
      <c r="A16" s="9" t="s">
        <v>75</v>
      </c>
      <c r="B16" s="39">
        <v>3326432</v>
      </c>
      <c r="C16" s="38">
        <v>3977448</v>
      </c>
    </row>
    <row r="17" spans="1:3">
      <c r="A17" s="9" t="s">
        <v>76</v>
      </c>
      <c r="B17" s="38">
        <v>89636</v>
      </c>
      <c r="C17" s="38">
        <v>26022</v>
      </c>
    </row>
    <row r="18" spans="1:3">
      <c r="A18" s="34" t="s">
        <v>77</v>
      </c>
      <c r="B18" s="38">
        <v>-6018508</v>
      </c>
      <c r="C18" s="38">
        <v>-6480229</v>
      </c>
    </row>
    <row r="19" spans="1:3" ht="24">
      <c r="A19" s="40" t="s">
        <v>78</v>
      </c>
      <c r="B19" s="38">
        <v>-1125092</v>
      </c>
      <c r="C19" s="38">
        <v>1431862</v>
      </c>
    </row>
    <row r="20" spans="1:3" ht="24">
      <c r="A20" s="40" t="s">
        <v>79</v>
      </c>
      <c r="B20" s="38">
        <v>53509847</v>
      </c>
      <c r="C20" s="38">
        <v>1475620</v>
      </c>
    </row>
    <row r="21" spans="1:3" ht="24">
      <c r="A21" s="40" t="s">
        <v>80</v>
      </c>
      <c r="B21" s="39">
        <v>-3697363</v>
      </c>
      <c r="C21" s="38">
        <v>1629510</v>
      </c>
    </row>
    <row r="22" spans="1:3">
      <c r="A22" s="40" t="s">
        <v>81</v>
      </c>
      <c r="B22" s="38">
        <v>-63147813</v>
      </c>
      <c r="C22" s="38">
        <v>-28972072</v>
      </c>
    </row>
    <row r="23" spans="1:3" ht="24">
      <c r="A23" s="40" t="s">
        <v>82</v>
      </c>
      <c r="B23" s="38">
        <v>760554</v>
      </c>
      <c r="C23" s="38">
        <v>3340651</v>
      </c>
    </row>
    <row r="24" spans="1:3">
      <c r="A24" s="40" t="s">
        <v>83</v>
      </c>
      <c r="B24" s="39">
        <v>-1172951</v>
      </c>
      <c r="C24" s="38">
        <v>-965974</v>
      </c>
    </row>
    <row r="25" spans="1:3" ht="24">
      <c r="A25" s="40" t="s">
        <v>84</v>
      </c>
      <c r="B25" s="38">
        <v>8514550</v>
      </c>
      <c r="C25" s="38">
        <v>10742845</v>
      </c>
    </row>
    <row r="26" spans="1:3" ht="24">
      <c r="A26" s="40" t="s">
        <v>85</v>
      </c>
      <c r="B26" s="38">
        <v>53651039</v>
      </c>
      <c r="C26" s="38">
        <v>-55726886</v>
      </c>
    </row>
    <row r="27" spans="1:3" ht="36">
      <c r="A27" s="40" t="s">
        <v>86</v>
      </c>
      <c r="B27" s="38">
        <v>-299564</v>
      </c>
      <c r="C27" s="38">
        <v>6506</v>
      </c>
    </row>
    <row r="28" spans="1:3" ht="24">
      <c r="A28" s="40" t="s">
        <v>87</v>
      </c>
      <c r="B28" s="38">
        <v>226375</v>
      </c>
      <c r="C28" s="38">
        <v>-1565</v>
      </c>
    </row>
    <row r="29" spans="1:3" ht="15.75" thickBot="1">
      <c r="A29" s="41" t="s">
        <v>88</v>
      </c>
      <c r="B29" s="42">
        <v>3544487</v>
      </c>
      <c r="C29" s="43">
        <v>1810146</v>
      </c>
    </row>
    <row r="30" spans="1:3" ht="24.75" thickBot="1">
      <c r="A30" s="41" t="s">
        <v>89</v>
      </c>
      <c r="B30" s="43">
        <f>SUM(B11:B29)</f>
        <v>70326801</v>
      </c>
      <c r="C30" s="43">
        <f>SUM(C11:C29)</f>
        <v>-53018730</v>
      </c>
    </row>
    <row r="31" spans="1:3" ht="15.75" thickBot="1">
      <c r="A31" s="41" t="s">
        <v>90</v>
      </c>
      <c r="B31" s="43">
        <v>-2521843</v>
      </c>
      <c r="C31" s="43">
        <v>-1095281</v>
      </c>
    </row>
    <row r="32" spans="1:3" ht="24.75" thickBot="1">
      <c r="A32" s="44" t="s">
        <v>91</v>
      </c>
      <c r="B32" s="45">
        <f>B30+B31</f>
        <v>67804958</v>
      </c>
      <c r="C32" s="45">
        <f>C30+C31</f>
        <v>-54114011</v>
      </c>
    </row>
    <row r="33" spans="1:3">
      <c r="A33" s="46" t="s">
        <v>92</v>
      </c>
      <c r="B33" s="47"/>
      <c r="C33" s="33"/>
    </row>
    <row r="34" spans="1:3" ht="24">
      <c r="A34" s="40" t="s">
        <v>93</v>
      </c>
      <c r="B34" s="38">
        <v>109306732</v>
      </c>
      <c r="C34" s="38">
        <v>518326246</v>
      </c>
    </row>
    <row r="35" spans="1:3" ht="24">
      <c r="A35" s="40" t="s">
        <v>94</v>
      </c>
      <c r="B35" s="39">
        <v>-173136559</v>
      </c>
      <c r="C35" s="38">
        <v>-568794290</v>
      </c>
    </row>
    <row r="36" spans="1:3">
      <c r="A36" s="40" t="s">
        <v>95</v>
      </c>
      <c r="B36" s="39">
        <v>63666</v>
      </c>
      <c r="C36" s="38">
        <v>0</v>
      </c>
    </row>
    <row r="37" spans="1:3">
      <c r="A37" s="40" t="s">
        <v>96</v>
      </c>
      <c r="B37" s="39">
        <v>-295448</v>
      </c>
      <c r="C37" s="38">
        <v>-547209</v>
      </c>
    </row>
    <row r="38" spans="1:3">
      <c r="A38" s="40" t="s">
        <v>97</v>
      </c>
      <c r="B38" s="39">
        <v>-114059</v>
      </c>
      <c r="C38" s="38">
        <v>-90379</v>
      </c>
    </row>
    <row r="39" spans="1:3" ht="24">
      <c r="A39" s="48" t="s">
        <v>98</v>
      </c>
      <c r="B39" s="49">
        <v>0</v>
      </c>
      <c r="C39" s="49">
        <v>-43174972</v>
      </c>
    </row>
    <row r="40" spans="1:3" ht="24">
      <c r="A40" s="48" t="s">
        <v>99</v>
      </c>
      <c r="B40" s="49">
        <v>8417984.3499999996</v>
      </c>
      <c r="C40" s="49">
        <v>22136667</v>
      </c>
    </row>
    <row r="41" spans="1:3" ht="24.75" thickBot="1">
      <c r="A41" s="50" t="s">
        <v>100</v>
      </c>
      <c r="B41" s="45">
        <f>SUM(B34:B40)</f>
        <v>-55757683.649999999</v>
      </c>
      <c r="C41" s="45">
        <f>SUM(C34:C40)</f>
        <v>-72143937</v>
      </c>
    </row>
    <row r="42" spans="1:3" ht="24">
      <c r="A42" s="31" t="s">
        <v>101</v>
      </c>
      <c r="B42" s="47"/>
      <c r="C42" s="33"/>
    </row>
    <row r="43" spans="1:3">
      <c r="A43" s="40" t="s">
        <v>102</v>
      </c>
      <c r="B43" s="39">
        <v>-176684</v>
      </c>
      <c r="C43" s="38">
        <v>-192883</v>
      </c>
    </row>
    <row r="44" spans="1:3" ht="15.75" thickBot="1">
      <c r="A44" s="51" t="s">
        <v>103</v>
      </c>
      <c r="B44" s="45">
        <v>-17000018</v>
      </c>
      <c r="C44" s="43">
        <v>-14000001</v>
      </c>
    </row>
    <row r="45" spans="1:3" ht="15.75" thickBot="1">
      <c r="A45" s="50" t="s">
        <v>104</v>
      </c>
      <c r="B45" s="45">
        <f>B43+B44</f>
        <v>-17176702</v>
      </c>
      <c r="C45" s="45">
        <f>C43+C44</f>
        <v>-14192884</v>
      </c>
    </row>
    <row r="46" spans="1:3" ht="24.75" thickBot="1">
      <c r="A46" s="51" t="s">
        <v>105</v>
      </c>
      <c r="B46" s="43">
        <v>-1805909.3500000015</v>
      </c>
      <c r="C46" s="43">
        <v>-259874</v>
      </c>
    </row>
    <row r="47" spans="1:3" ht="24.75" thickBot="1">
      <c r="A47" s="52" t="s">
        <v>106</v>
      </c>
      <c r="B47" s="45">
        <f>B32+B41+B45+B46</f>
        <v>-6935337</v>
      </c>
      <c r="C47" s="45">
        <f>C32+C41+C45+C46</f>
        <v>-140710706</v>
      </c>
    </row>
    <row r="48" spans="1:3" ht="24.75" thickBot="1">
      <c r="A48" s="50" t="s">
        <v>107</v>
      </c>
      <c r="B48" s="45">
        <v>121308225.40197001</v>
      </c>
      <c r="C48" s="45">
        <v>329206317</v>
      </c>
    </row>
    <row r="49" spans="1:3" ht="24.75" thickBot="1">
      <c r="A49" s="50" t="s">
        <v>108</v>
      </c>
      <c r="B49" s="45">
        <f>B47+B48</f>
        <v>114372888.40197001</v>
      </c>
      <c r="C49" s="45">
        <f>C47+C48</f>
        <v>188495611</v>
      </c>
    </row>
    <row r="50" spans="1:3">
      <c r="A50" s="25"/>
      <c r="B50" s="53"/>
    </row>
    <row r="51" spans="1:3">
      <c r="A51" s="7" t="s">
        <v>48</v>
      </c>
      <c r="B51" s="17"/>
      <c r="C51" s="54" t="s">
        <v>49</v>
      </c>
    </row>
    <row r="52" spans="1:3">
      <c r="A52" s="7"/>
      <c r="B52" s="18"/>
      <c r="C52" s="55"/>
    </row>
    <row r="53" spans="1:3">
      <c r="A53" s="7" t="s">
        <v>50</v>
      </c>
      <c r="B53" s="17"/>
      <c r="C53" s="54" t="s">
        <v>51</v>
      </c>
    </row>
  </sheetData>
  <mergeCells count="2">
    <mergeCell ref="A4:C4"/>
    <mergeCell ref="A6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3" sqref="A3"/>
    </sheetView>
  </sheetViews>
  <sheetFormatPr defaultRowHeight="15"/>
  <cols>
    <col min="1" max="1" width="33" customWidth="1"/>
    <col min="2" max="2" width="13.5703125" customWidth="1"/>
    <col min="3" max="3" width="13.85546875" customWidth="1"/>
    <col min="4" max="4" width="18.42578125" customWidth="1"/>
    <col min="5" max="5" width="16.140625" customWidth="1"/>
    <col min="6" max="6" width="14.140625" customWidth="1"/>
    <col min="7" max="7" width="15.140625" customWidth="1"/>
    <col min="8" max="8" width="14" bestFit="1" customWidth="1"/>
    <col min="9" max="9" width="13" customWidth="1"/>
    <col min="10" max="10" width="12" bestFit="1" customWidth="1"/>
  </cols>
  <sheetData>
    <row r="1" spans="1:10">
      <c r="A1" s="2" t="s">
        <v>66</v>
      </c>
      <c r="B1" s="56"/>
      <c r="C1" s="57"/>
      <c r="D1" s="58"/>
      <c r="E1" s="58"/>
      <c r="F1" s="58"/>
      <c r="G1" s="58"/>
    </row>
    <row r="2" spans="1:10">
      <c r="A2" s="27"/>
      <c r="B2" s="56"/>
      <c r="C2" s="57"/>
      <c r="D2" s="58"/>
      <c r="E2" s="58"/>
      <c r="F2" s="58"/>
      <c r="G2" s="58"/>
      <c r="H2" s="59"/>
    </row>
    <row r="3" spans="1:10">
      <c r="A3" s="27" t="s">
        <v>126</v>
      </c>
      <c r="B3" s="56"/>
      <c r="C3" s="57"/>
      <c r="D3" s="58"/>
      <c r="E3" s="58"/>
      <c r="F3" s="58"/>
      <c r="G3" s="58"/>
    </row>
    <row r="4" spans="1:10">
      <c r="A4" s="102" t="s">
        <v>109</v>
      </c>
      <c r="B4" s="103"/>
      <c r="C4" s="103"/>
      <c r="D4" s="103"/>
      <c r="E4" s="103"/>
      <c r="F4" s="103"/>
      <c r="G4" s="103"/>
    </row>
    <row r="5" spans="1:10">
      <c r="A5" s="4" t="s">
        <v>1</v>
      </c>
      <c r="B5" s="56"/>
      <c r="C5" s="57"/>
      <c r="D5" s="58"/>
      <c r="E5" s="58"/>
      <c r="F5" s="58"/>
      <c r="G5" s="58"/>
    </row>
    <row r="6" spans="1:10">
      <c r="A6" s="60"/>
      <c r="B6" s="57"/>
      <c r="C6" s="57"/>
      <c r="D6" s="58"/>
      <c r="E6" s="58"/>
      <c r="F6" s="58"/>
      <c r="G6" s="58"/>
    </row>
    <row r="7" spans="1:10" ht="63.75">
      <c r="A7" s="61"/>
      <c r="B7" s="62" t="s">
        <v>110</v>
      </c>
      <c r="C7" s="62" t="s">
        <v>24</v>
      </c>
      <c r="D7" s="62" t="s">
        <v>111</v>
      </c>
      <c r="E7" s="62" t="s">
        <v>112</v>
      </c>
      <c r="F7" s="62" t="s">
        <v>113</v>
      </c>
      <c r="G7" s="62" t="s">
        <v>114</v>
      </c>
      <c r="H7" s="63"/>
      <c r="J7" s="63"/>
    </row>
    <row r="8" spans="1:10" ht="15.75" thickBot="1">
      <c r="A8" s="64" t="s">
        <v>115</v>
      </c>
      <c r="B8" s="65">
        <v>7050000</v>
      </c>
      <c r="C8" s="65">
        <v>220973</v>
      </c>
      <c r="D8" s="65">
        <v>-4599492</v>
      </c>
      <c r="E8" s="65">
        <v>33256</v>
      </c>
      <c r="F8" s="65">
        <v>92231302</v>
      </c>
      <c r="G8" s="66">
        <f>SUM(B8:F8)</f>
        <v>94936039</v>
      </c>
      <c r="I8" s="67"/>
    </row>
    <row r="9" spans="1:10">
      <c r="A9" s="68"/>
      <c r="B9" s="69"/>
      <c r="C9" s="69"/>
      <c r="D9" s="69"/>
      <c r="E9" s="69"/>
      <c r="F9" s="69"/>
      <c r="G9" s="70"/>
      <c r="I9" s="67"/>
    </row>
    <row r="10" spans="1:10">
      <c r="A10" s="71" t="s">
        <v>116</v>
      </c>
      <c r="B10" s="72"/>
      <c r="C10" s="72"/>
      <c r="D10" s="73"/>
      <c r="E10" s="73"/>
      <c r="F10" s="73">
        <v>-14000031</v>
      </c>
      <c r="G10" s="73">
        <f>SUM(B10:F10)</f>
        <v>-14000031</v>
      </c>
    </row>
    <row r="11" spans="1:10" s="76" customFormat="1">
      <c r="A11" s="74" t="s">
        <v>117</v>
      </c>
      <c r="B11" s="72"/>
      <c r="C11" s="72"/>
      <c r="D11" s="73"/>
      <c r="E11" s="73"/>
      <c r="F11" s="75">
        <v>34003710</v>
      </c>
      <c r="G11" s="73">
        <f>SUM(B11:F11)</f>
        <v>34003710</v>
      </c>
      <c r="I11" s="77"/>
    </row>
    <row r="12" spans="1:10" s="76" customFormat="1">
      <c r="A12" s="74" t="s">
        <v>118</v>
      </c>
      <c r="B12" s="72"/>
      <c r="C12" s="72"/>
      <c r="D12" s="73"/>
      <c r="E12" s="73">
        <v>62868</v>
      </c>
      <c r="F12" s="75"/>
      <c r="G12" s="73">
        <f>SUM(B12:F12)</f>
        <v>62868</v>
      </c>
      <c r="I12" s="77"/>
    </row>
    <row r="13" spans="1:10" s="76" customFormat="1">
      <c r="A13" s="74" t="s">
        <v>119</v>
      </c>
      <c r="B13" s="72"/>
      <c r="C13" s="72"/>
      <c r="D13" s="73">
        <v>2972330</v>
      </c>
      <c r="E13" s="73">
        <v>-66</v>
      </c>
      <c r="F13" s="75">
        <v>66</v>
      </c>
      <c r="G13" s="73">
        <f>SUM(B13:F13)</f>
        <v>2972330</v>
      </c>
      <c r="I13" s="77"/>
    </row>
    <row r="14" spans="1:10" ht="15.75" thickBot="1">
      <c r="A14" s="78"/>
      <c r="B14" s="79"/>
      <c r="C14" s="80"/>
      <c r="D14" s="79"/>
      <c r="E14" s="79"/>
      <c r="F14" s="79"/>
      <c r="G14" s="81"/>
      <c r="I14" s="67"/>
    </row>
    <row r="15" spans="1:10" ht="15.75" thickBot="1">
      <c r="A15" s="64" t="s">
        <v>120</v>
      </c>
      <c r="B15" s="82">
        <f t="shared" ref="B15:G15" si="0">SUM(B8,B10:B13)</f>
        <v>7050000</v>
      </c>
      <c r="C15" s="82">
        <f t="shared" si="0"/>
        <v>220973</v>
      </c>
      <c r="D15" s="82">
        <f t="shared" si="0"/>
        <v>-1627162</v>
      </c>
      <c r="E15" s="82">
        <f t="shared" si="0"/>
        <v>96058</v>
      </c>
      <c r="F15" s="82">
        <f t="shared" si="0"/>
        <v>112235047</v>
      </c>
      <c r="G15" s="82">
        <f t="shared" si="0"/>
        <v>117974916</v>
      </c>
      <c r="I15" s="67"/>
    </row>
    <row r="16" spans="1:10">
      <c r="A16" s="68"/>
      <c r="B16" s="83"/>
      <c r="C16" s="84"/>
      <c r="D16" s="83"/>
      <c r="E16" s="83"/>
      <c r="F16" s="83"/>
      <c r="G16" s="85"/>
      <c r="I16" s="67"/>
    </row>
    <row r="17" spans="1:10" ht="15.75" thickBot="1">
      <c r="A17" s="64" t="s">
        <v>120</v>
      </c>
      <c r="B17" s="65">
        <v>7050000</v>
      </c>
      <c r="C17" s="65">
        <v>220973</v>
      </c>
      <c r="D17" s="65">
        <v>-1627162</v>
      </c>
      <c r="E17" s="65">
        <v>96058</v>
      </c>
      <c r="F17" s="65">
        <v>112235047</v>
      </c>
      <c r="G17" s="65">
        <f>SUM(B17:F17)</f>
        <v>117974916</v>
      </c>
      <c r="I17" s="67"/>
    </row>
    <row r="18" spans="1:10">
      <c r="A18" s="68"/>
      <c r="B18" s="69"/>
      <c r="C18" s="69"/>
      <c r="D18" s="69"/>
      <c r="E18" s="69"/>
      <c r="F18" s="69"/>
      <c r="G18" s="70"/>
      <c r="I18" s="67"/>
    </row>
    <row r="19" spans="1:10">
      <c r="A19" s="74" t="s">
        <v>128</v>
      </c>
      <c r="B19" s="72"/>
      <c r="C19" s="72"/>
      <c r="D19" s="73"/>
      <c r="E19" s="73"/>
      <c r="F19" s="75">
        <v>-17000018</v>
      </c>
      <c r="G19" s="73">
        <f>SUM(B19:F19)</f>
        <v>-17000018</v>
      </c>
      <c r="J19" s="86"/>
    </row>
    <row r="20" spans="1:10">
      <c r="A20" s="74" t="s">
        <v>117</v>
      </c>
      <c r="B20" s="72"/>
      <c r="C20" s="72"/>
      <c r="D20" s="73"/>
      <c r="E20" s="73"/>
      <c r="F20" s="75">
        <v>21055861</v>
      </c>
      <c r="G20" s="73">
        <f>SUM(B20:F20)</f>
        <v>21055861</v>
      </c>
      <c r="J20" s="86"/>
    </row>
    <row r="21" spans="1:10">
      <c r="A21" s="74" t="s">
        <v>119</v>
      </c>
      <c r="B21" s="72"/>
      <c r="C21" s="72"/>
      <c r="D21" s="73">
        <v>-463592</v>
      </c>
      <c r="E21" s="73">
        <v>1</v>
      </c>
      <c r="F21" s="75">
        <v>1</v>
      </c>
      <c r="G21" s="73">
        <f>SUM(B21:F21)</f>
        <v>-463590</v>
      </c>
    </row>
    <row r="22" spans="1:10" ht="15.75" thickBot="1">
      <c r="A22" s="87"/>
      <c r="B22" s="79"/>
      <c r="C22" s="80"/>
      <c r="D22" s="79"/>
      <c r="E22" s="79"/>
      <c r="F22" s="79"/>
      <c r="G22" s="81">
        <f>SUM(B22:F22)</f>
        <v>0</v>
      </c>
      <c r="J22" s="88"/>
    </row>
    <row r="23" spans="1:10" ht="15.75" thickBot="1">
      <c r="A23" s="64" t="s">
        <v>127</v>
      </c>
      <c r="B23" s="82">
        <f t="shared" ref="B23:G23" si="1">SUM(B17,B19:B21)</f>
        <v>7050000</v>
      </c>
      <c r="C23" s="82">
        <f t="shared" si="1"/>
        <v>220973</v>
      </c>
      <c r="D23" s="82">
        <f t="shared" si="1"/>
        <v>-2090754</v>
      </c>
      <c r="E23" s="82">
        <f t="shared" si="1"/>
        <v>96059</v>
      </c>
      <c r="F23" s="82">
        <f t="shared" si="1"/>
        <v>116290891</v>
      </c>
      <c r="G23" s="82">
        <f t="shared" si="1"/>
        <v>121567169</v>
      </c>
    </row>
    <row r="24" spans="1:10">
      <c r="A24" s="58"/>
      <c r="B24" s="58"/>
      <c r="C24" s="58"/>
      <c r="D24" s="58"/>
      <c r="E24" s="58"/>
      <c r="F24" s="58"/>
      <c r="G24" s="58"/>
      <c r="I24" s="67"/>
      <c r="J24" s="86"/>
    </row>
    <row r="25" spans="1:10">
      <c r="A25" s="58"/>
      <c r="B25" s="58"/>
      <c r="C25" s="58"/>
      <c r="D25" s="58"/>
      <c r="E25" s="58"/>
      <c r="F25" s="58"/>
      <c r="G25" s="58"/>
      <c r="I25" s="67"/>
    </row>
    <row r="26" spans="1:10" s="7" customFormat="1" ht="12.75">
      <c r="A26" s="89" t="s">
        <v>48</v>
      </c>
      <c r="B26" s="89"/>
      <c r="C26" s="104" t="s">
        <v>49</v>
      </c>
      <c r="D26" s="104"/>
      <c r="E26" s="90"/>
      <c r="F26" s="91"/>
      <c r="G26" s="68"/>
      <c r="H26" s="7" t="s">
        <v>121</v>
      </c>
    </row>
    <row r="27" spans="1:10" s="96" customFormat="1" ht="12.75">
      <c r="A27" s="92"/>
      <c r="B27" s="93"/>
      <c r="C27" s="105"/>
      <c r="D27" s="106"/>
      <c r="E27" s="94"/>
      <c r="F27" s="95"/>
      <c r="G27" s="95"/>
    </row>
    <row r="28" spans="1:10" s="7" customFormat="1" ht="12.75">
      <c r="A28" s="89" t="s">
        <v>50</v>
      </c>
      <c r="B28" s="89"/>
      <c r="C28" s="104" t="s">
        <v>122</v>
      </c>
      <c r="D28" s="104"/>
      <c r="E28" s="90"/>
      <c r="F28" s="97"/>
      <c r="G28" s="97"/>
    </row>
    <row r="29" spans="1:10">
      <c r="A29" s="25"/>
      <c r="B29" s="25"/>
      <c r="C29" s="107"/>
      <c r="D29" s="108"/>
      <c r="E29" s="98"/>
      <c r="H29" s="86"/>
    </row>
    <row r="30" spans="1:10">
      <c r="A30" s="31"/>
    </row>
    <row r="33" spans="4:5">
      <c r="D33" s="86"/>
      <c r="E33" s="86"/>
    </row>
  </sheetData>
  <mergeCells count="5">
    <mergeCell ref="A4:G4"/>
    <mergeCell ref="C26:D26"/>
    <mergeCell ref="C27:D27"/>
    <mergeCell ref="C28:D28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ф1,ф2</vt:lpstr>
      <vt:lpstr>Ф3</vt:lpstr>
      <vt:lpstr>Ф4</vt:lpstr>
      <vt:lpstr>'ф1,ф2'!Область_печати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2021-04-12T08:36:19Z</cp:lastPrinted>
  <dcterms:created xsi:type="dcterms:W3CDTF">2019-10-04T12:13:11Z</dcterms:created>
  <dcterms:modified xsi:type="dcterms:W3CDTF">2024-08-28T12:08:06Z</dcterms:modified>
</cp:coreProperties>
</file>