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2 кв\"/>
    </mc:Choice>
  </mc:AlternateContent>
  <bookViews>
    <workbookView xWindow="0" yWindow="0" windowWidth="25200" windowHeight="11385"/>
  </bookViews>
  <sheets>
    <sheet name="F1" sheetId="3" r:id="rId1"/>
    <sheet name="F2" sheetId="4" r:id="rId2"/>
    <sheet name="F3" sheetId="5" r:id="rId3"/>
    <sheet name="F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5" l="1"/>
  <c r="B45" i="5"/>
  <c r="F23" i="6" l="1"/>
  <c r="E23" i="6"/>
  <c r="D23" i="6"/>
  <c r="C23" i="6"/>
  <c r="B23" i="6"/>
  <c r="G21" i="6"/>
  <c r="G20" i="6"/>
  <c r="G19" i="6"/>
  <c r="G17" i="6"/>
  <c r="F15" i="6"/>
  <c r="E15" i="6"/>
  <c r="D15" i="6"/>
  <c r="C15" i="6"/>
  <c r="B15" i="6"/>
  <c r="G13" i="6"/>
  <c r="G12" i="6"/>
  <c r="G11" i="6"/>
  <c r="G10" i="6"/>
  <c r="G8" i="6"/>
  <c r="G15" i="6" s="1"/>
  <c r="C41" i="5"/>
  <c r="B41" i="5"/>
  <c r="C30" i="5"/>
  <c r="C32" i="5" s="1"/>
  <c r="B30" i="5"/>
  <c r="B32" i="5" s="1"/>
  <c r="C41" i="4"/>
  <c r="C43" i="4" s="1"/>
  <c r="B41" i="4"/>
  <c r="B43" i="4" s="1"/>
  <c r="G23" i="6" l="1"/>
  <c r="B47" i="5"/>
  <c r="B49" i="5" s="1"/>
  <c r="C47" i="5"/>
  <c r="C49" i="5" s="1"/>
  <c r="C33" i="3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<sst xmlns="http://schemas.openxmlformats.org/spreadsheetml/2006/main" count="155" uniqueCount="133">
  <si>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</si>
  <si>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</si>
  <si>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</si>
  <si>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</si>
  <si>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</si>
  <si>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</si>
  <si>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</si>
  <si>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</si>
  <si>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</si>
  <si>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</si>
  <si>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</si>
  <si>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</si>
  <si>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</si>
  <si>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</si>
  <si>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</si>
  <si>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</si>
  <si>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</si>
  <si>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</si>
  <si>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</si>
  <si>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</si>
  <si>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</si>
  <si>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</si>
  <si>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</si>
  <si>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</si>
  <si>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</si>
  <si>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</si>
  <si>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</si>
  <si>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</si>
  <si>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</si>
  <si>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</si>
  <si>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</si>
  <si>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</si>
  <si>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</si>
  <si>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</si>
  <si>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</si>
  <si>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</si>
  <si>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</si>
  <si>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</si>
  <si>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</si>
  <si>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</si>
  <si>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</si>
  <si>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</si>
  <si>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</si>
  <si>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</si>
  <si>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</si>
  <si>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</si>
  <si>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</si>
  <si>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</si>
  <si>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</si>
  <si>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</si>
  <si>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</si>
  <si>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</si>
  <si>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</si>
  <si>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</si>
  <si>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Due from other financial institutions</t>
  </si>
  <si>
    <t xml:space="preserve">Revaluation reserve for financial assets at fair value through other comprehensive income </t>
  </si>
  <si>
    <t>31 December 2023</t>
  </si>
  <si>
    <t>Debt securities at fair value through other comprehensive income</t>
  </si>
  <si>
    <t>Debt securities at amortised cost</t>
  </si>
  <si>
    <t>Provision for credit related commitments</t>
  </si>
  <si>
    <t>AS AT 30 JUNE 2024</t>
  </si>
  <si>
    <t>30 June 2024</t>
  </si>
  <si>
    <t>FOR THE PERIOD ENDED  30 JUNE 2024</t>
  </si>
  <si>
    <t>30 June 2023</t>
  </si>
  <si>
    <t>Net loss/(gain) on financial assets and liabilities at fair value through profit or loss</t>
  </si>
  <si>
    <t>Items that may be reclassified subsequently to profit or loss:</t>
  </si>
  <si>
    <t>Gains/(losses) from revaluation of fixed assets</t>
  </si>
  <si>
    <t>Losses less gains reclassified to profit or loss upon disposal or impairment of financial assets at fair value through other comprehensive income</t>
  </si>
  <si>
    <t>TOTAL COMPREHENSIVE INCOME</t>
  </si>
  <si>
    <t>JSC «Altyn Bank» (SB of China Citic Bank Corporation Ltd)</t>
  </si>
  <si>
    <t>STATEMENT OF CASH FLOW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</si>
  <si>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</si>
  <si>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</si>
  <si>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</si>
  <si>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</si>
  <si>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</si>
  <si>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</si>
  <si>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from operations with foreign currency</t>
  </si>
  <si>
    <t>Other general and administrative expenses paid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</si>
  <si>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</si>
  <si>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</si>
  <si>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</si>
  <si>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</si>
  <si>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</si>
  <si>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</si>
  <si>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</si>
  <si>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</si>
  <si>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Proceeds from the sale of fixed assets</t>
  </si>
  <si>
    <t>Purchase of intangible assets</t>
  </si>
  <si>
    <t>Acquisition of financial assets carried at amortized cost</t>
  </si>
  <si>
    <t>Sale and redemption of investment securities measured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</si>
  <si>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</si>
  <si>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</si>
  <si>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</si>
  <si>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</si>
  <si>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</si>
  <si>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</si>
  <si>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</si>
  <si>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</si>
  <si>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</si>
  <si>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Karzhaubekov A.Zh.</t>
  </si>
  <si>
    <t>STATEMENT OF CHANGES IN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</si>
  <si>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</si>
  <si>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</si>
  <si>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</si>
  <si>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</si>
  <si>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</si>
  <si>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December 31, 2022 (audited)</t>
  </si>
  <si>
    <t>Dividends Payment</t>
  </si>
  <si>
    <t>Net income for the year</t>
  </si>
  <si>
    <t>Revaluation of fixed assets</t>
  </si>
  <si>
    <t>Other comprehensive income</t>
  </si>
  <si>
    <t>December 31, 2023 (audited)</t>
  </si>
  <si>
    <t>Net profit for the period</t>
  </si>
  <si>
    <t xml:space="preserve">  </t>
  </si>
  <si>
    <t>FOR THE PERIOD ENDED JUNE 30, 2024 (UNAUDITED)</t>
  </si>
  <si>
    <t>June 30, 2024</t>
  </si>
  <si>
    <t>June 30, 2023</t>
  </si>
  <si>
    <t>Payments / (receipts) from transactions with financial instruments at fair value through profit or loss</t>
  </si>
  <si>
    <t>Net increase under repurchase agreements</t>
  </si>
  <si>
    <t>Net (decrease) / increase in accounts and deposits with  other financial institutions</t>
  </si>
  <si>
    <t>Net decrease in loans to customers</t>
  </si>
  <si>
    <t>Net increase in debtors for documentary settlements</t>
  </si>
  <si>
    <t>Net decrease in other assets</t>
  </si>
  <si>
    <t>Net increase in accounts and deposits of other banks</t>
  </si>
  <si>
    <t>Net increase / (decrease) in current accounts and customer deposits</t>
  </si>
  <si>
    <t>Net (decrease) / increase in transactions with financial assets at fair value through profit or loss</t>
  </si>
  <si>
    <t>Net increase / (decrease) in transactions with financial liabilities at fair value through profit or loss</t>
  </si>
  <si>
    <t>June 30, 2024 (unaudited)</t>
  </si>
  <si>
    <t>Dividends paid</t>
  </si>
  <si>
    <t>Net (decrease) / increase in required reserve requirements with the National Bank of the Republic of Kazakhstan</t>
  </si>
  <si>
    <t>OTHER COMPREHENSIVE (LOSS)/INCOME</t>
  </si>
  <si>
    <t>Net (losses)/gains on fair value adjustments on financial assets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</si>
</sst>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21252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6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wrapText="1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 applyFill="1" applyAlignment="1">
      <alignment horizontal="right" vertical="center" wrapText="1"/>
    </xf>
    <xf numFmtId="164" fontId="17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vertical="center"/>
    </xf>
    <xf numFmtId="0" fontId="18" fillId="0" borderId="0" xfId="0" applyFont="1"/>
    <xf numFmtId="0" fontId="0" fillId="0" borderId="0" xfId="0" applyFill="1"/>
    <xf numFmtId="0" fontId="6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20" fillId="0" borderId="0" xfId="0" applyFont="1" applyFill="1"/>
    <xf numFmtId="0" fontId="7" fillId="0" borderId="0" xfId="0" applyFont="1" applyFill="1" applyAlignment="1">
      <alignment vertical="center" wrapText="1"/>
    </xf>
    <xf numFmtId="4" fontId="20" fillId="0" borderId="0" xfId="0" applyNumberFormat="1" applyFont="1" applyFill="1" applyAlignment="1">
      <alignment horizontal="right" vertical="center" wrapText="1"/>
    </xf>
    <xf numFmtId="166" fontId="17" fillId="0" borderId="0" xfId="5" applyNumberFormat="1" applyFont="1" applyAlignment="1">
      <alignment horizontal="left" vertical="center" wrapText="1"/>
    </xf>
    <xf numFmtId="166" fontId="0" fillId="0" borderId="0" xfId="0" applyNumberFormat="1"/>
    <xf numFmtId="41" fontId="14" fillId="0" borderId="0" xfId="0" applyNumberFormat="1" applyFont="1" applyFill="1" applyAlignment="1">
      <alignment horizontal="right" vertical="center" wrapText="1"/>
    </xf>
    <xf numFmtId="41" fontId="7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1" fontId="14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41" fontId="20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41" fontId="0" fillId="0" borderId="0" xfId="0" applyNumberFormat="1"/>
    <xf numFmtId="1" fontId="0" fillId="0" borderId="0" xfId="0" applyNumberFormat="1" applyFill="1"/>
    <xf numFmtId="41" fontId="6" fillId="0" borderId="0" xfId="0" applyNumberFormat="1" applyFont="1" applyFill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41" fontId="22" fillId="0" borderId="0" xfId="0" applyNumberFormat="1" applyFont="1" applyFill="1" applyBorder="1" applyAlignment="1">
      <alignment horizontal="center" vertical="top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5" fillId="0" borderId="0" xfId="0" applyFont="1" applyFill="1" applyAlignment="1">
      <alignment horizontal="right" vertical="center" wrapText="1"/>
    </xf>
    <xf numFmtId="0" fontId="17" fillId="0" borderId="0" xfId="0" applyFont="1"/>
    <xf numFmtId="0" fontId="1" fillId="0" borderId="0" xfId="0" applyFont="1"/>
    <xf numFmtId="0" fontId="2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7" fontId="5" fillId="0" borderId="1" xfId="5" applyNumberFormat="1" applyFont="1" applyBorder="1" applyAlignment="1">
      <alignment horizontal="right" vertical="center" wrapText="1"/>
    </xf>
    <xf numFmtId="0" fontId="0" fillId="0" borderId="0" xfId="0" applyBorder="1"/>
    <xf numFmtId="164" fontId="5" fillId="0" borderId="0" xfId="0" applyNumberFormat="1" applyFont="1" applyFill="1" applyAlignment="1">
      <alignment horizontal="right" vertical="center" wrapText="1"/>
    </xf>
    <xf numFmtId="167" fontId="5" fillId="0" borderId="0" xfId="5" applyNumberFormat="1" applyFont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164" fontId="17" fillId="0" borderId="0" xfId="0" applyNumberFormat="1" applyFont="1" applyBorder="1" applyAlignment="1">
      <alignment vertical="center" wrapText="1"/>
    </xf>
    <xf numFmtId="166" fontId="17" fillId="0" borderId="0" xfId="5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7" fontId="17" fillId="0" borderId="1" xfId="5" applyNumberFormat="1" applyFont="1" applyFill="1" applyBorder="1" applyAlignment="1">
      <alignment vertical="center" wrapText="1"/>
    </xf>
    <xf numFmtId="166" fontId="5" fillId="0" borderId="1" xfId="5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7" fontId="17" fillId="0" borderId="0" xfId="5" applyNumberFormat="1" applyFont="1" applyFill="1" applyBorder="1" applyAlignment="1">
      <alignment vertical="center" wrapText="1"/>
    </xf>
    <xf numFmtId="166" fontId="5" fillId="0" borderId="0" xfId="5" applyNumberFormat="1" applyFont="1" applyBorder="1" applyAlignment="1">
      <alignment vertical="center" wrapText="1"/>
    </xf>
    <xf numFmtId="164" fontId="0" fillId="0" borderId="0" xfId="0" applyNumberFormat="1"/>
    <xf numFmtId="0" fontId="26" fillId="0" borderId="1" xfId="2" applyFont="1" applyBorder="1" applyAlignment="1">
      <alignment wrapText="1"/>
    </xf>
    <xf numFmtId="167" fontId="0" fillId="0" borderId="0" xfId="0" applyNumberFormat="1"/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2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164" fontId="5" fillId="0" borderId="0" xfId="0" applyNumberFormat="1" applyFont="1" applyAlignment="1">
      <alignment vertical="center" wrapText="1"/>
    </xf>
    <xf numFmtId="0" fontId="27" fillId="0" borderId="0" xfId="0" applyFont="1" applyAlignment="1">
      <alignment horizontal="center" vertical="top" wrapText="1"/>
    </xf>
    <xf numFmtId="0" fontId="9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 wrapText="1"/>
    </xf>
    <xf numFmtId="0" fontId="17" fillId="0" borderId="0" xfId="0" applyFont="1" applyAlignment="1">
      <alignment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</cellXfs>
  <cellStyles count="6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  <cellStyle name="Финансовый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A4" sqref="A4"/>
    </sheetView>
  </sheetViews>
  <sheetFormatPr defaultRowHeight="15"/>
  <cols>
    <col min="1" max="1" width="39.7109375" customWidth="1"/>
    <col min="2" max="3" width="16" customWidth="1"/>
  </cols>
  <sheetData>
    <row r="1" spans="1:3">
      <c r="A1" s="8" t="s">
        <v>0</v>
      </c>
    </row>
    <row r="2" spans="1:3">
      <c r="A2" s="1"/>
    </row>
    <row r="3" spans="1:3">
      <c r="A3" s="9" t="s">
        <v>1</v>
      </c>
    </row>
    <row r="4" spans="1:3">
      <c r="A4" s="9" t="s">
        <v>60</v>
      </c>
    </row>
    <row r="5" spans="1:3">
      <c r="A5" s="10" t="s">
        <v>2</v>
      </c>
    </row>
    <row r="6" spans="1:3">
      <c r="A6" s="10" t="s">
        <v>3</v>
      </c>
    </row>
    <row r="8" spans="1:3">
      <c r="B8" s="11" t="s">
        <v>61</v>
      </c>
      <c r="C8" s="11" t="s">
        <v>56</v>
      </c>
    </row>
    <row r="9" spans="1:3">
      <c r="A9" s="12"/>
      <c r="B9" s="7"/>
      <c r="C9" s="7"/>
    </row>
    <row r="10" spans="1:3">
      <c r="A10" s="2" t="s">
        <v>4</v>
      </c>
      <c r="B10" s="6"/>
      <c r="C10" s="6"/>
    </row>
    <row r="11" spans="1:3">
      <c r="A11" s="13" t="s">
        <v>5</v>
      </c>
      <c r="B11" s="14">
        <v>114372888.50999999</v>
      </c>
      <c r="C11" s="14">
        <v>121308225.08</v>
      </c>
    </row>
    <row r="12" spans="1:3" ht="24">
      <c r="A12" s="13" t="s">
        <v>6</v>
      </c>
      <c r="B12" s="14">
        <v>16821078.950000003</v>
      </c>
      <c r="C12" s="14">
        <v>15695986.92</v>
      </c>
    </row>
    <row r="13" spans="1:3">
      <c r="A13" s="13" t="s">
        <v>54</v>
      </c>
      <c r="B13" s="14">
        <v>26945569.559999999</v>
      </c>
      <c r="C13" s="14">
        <v>23276265</v>
      </c>
    </row>
    <row r="14" spans="1:3">
      <c r="A14" s="13" t="s">
        <v>7</v>
      </c>
      <c r="B14" s="14">
        <v>310645.48</v>
      </c>
      <c r="C14" s="14">
        <v>11081</v>
      </c>
    </row>
    <row r="15" spans="1:3">
      <c r="A15" s="13" t="s">
        <v>8</v>
      </c>
      <c r="B15" s="14">
        <v>445353300.37</v>
      </c>
      <c r="C15" s="14">
        <v>382934004</v>
      </c>
    </row>
    <row r="16" spans="1:3">
      <c r="A16" s="13" t="s">
        <v>9</v>
      </c>
      <c r="B16" s="14">
        <v>2437070.7808300001</v>
      </c>
      <c r="C16" s="14">
        <v>3156859</v>
      </c>
    </row>
    <row r="17" spans="1:3" ht="24">
      <c r="A17" s="13" t="s">
        <v>57</v>
      </c>
      <c r="B17" s="14">
        <v>252100357.56</v>
      </c>
      <c r="C17" s="14">
        <v>181798375</v>
      </c>
    </row>
    <row r="18" spans="1:3">
      <c r="A18" s="13" t="s">
        <v>58</v>
      </c>
      <c r="B18" s="14">
        <v>137921012.00999999</v>
      </c>
      <c r="C18" s="14">
        <v>147251408</v>
      </c>
    </row>
    <row r="19" spans="1:3">
      <c r="A19" s="13" t="s">
        <v>10</v>
      </c>
      <c r="B19" s="14">
        <v>323303.64</v>
      </c>
      <c r="C19" s="14">
        <v>1046970</v>
      </c>
    </row>
    <row r="20" spans="1:3">
      <c r="A20" s="13" t="s">
        <v>11</v>
      </c>
      <c r="B20" s="14">
        <v>922024.83</v>
      </c>
      <c r="C20" s="14">
        <v>683066</v>
      </c>
    </row>
    <row r="21" spans="1:3">
      <c r="A21" s="13" t="s">
        <v>12</v>
      </c>
      <c r="B21" s="14">
        <v>7223813.96</v>
      </c>
      <c r="C21" s="14">
        <v>7336525</v>
      </c>
    </row>
    <row r="22" spans="1:3">
      <c r="A22" s="13" t="s">
        <v>13</v>
      </c>
      <c r="B22" s="14">
        <v>1457132.74</v>
      </c>
      <c r="C22" s="14">
        <v>1595143</v>
      </c>
    </row>
    <row r="23" spans="1:3" ht="15.75" thickBot="1">
      <c r="A23" s="13" t="s">
        <v>14</v>
      </c>
      <c r="B23" s="15">
        <v>3656346.4091699999</v>
      </c>
      <c r="C23" s="15">
        <v>2603018</v>
      </c>
    </row>
    <row r="24" spans="1:3" ht="15.75" thickBot="1">
      <c r="A24" s="2" t="s">
        <v>15</v>
      </c>
      <c r="B24" s="16">
        <f>SUM(B11:B23)</f>
        <v>1009844544.8000001</v>
      </c>
      <c r="C24" s="16">
        <f>SUM(C11:C23)</f>
        <v>888696926</v>
      </c>
    </row>
    <row r="25" spans="1:3" ht="15.75" thickTop="1">
      <c r="A25" s="2"/>
      <c r="B25" s="14"/>
      <c r="C25" s="14"/>
    </row>
    <row r="26" spans="1:3">
      <c r="A26" s="2" t="s">
        <v>16</v>
      </c>
      <c r="B26" s="17"/>
      <c r="C26" s="14"/>
    </row>
    <row r="27" spans="1:3">
      <c r="A27" s="13" t="s">
        <v>17</v>
      </c>
      <c r="B27" s="14">
        <v>234654.36</v>
      </c>
      <c r="C27" s="14">
        <v>8280</v>
      </c>
    </row>
    <row r="28" spans="1:3">
      <c r="A28" s="13" t="s">
        <v>18</v>
      </c>
      <c r="B28" s="14">
        <v>14229723.800000001</v>
      </c>
      <c r="C28" s="14">
        <v>5699611</v>
      </c>
    </row>
    <row r="29" spans="1:3">
      <c r="A29" s="13" t="s">
        <v>19</v>
      </c>
      <c r="B29" s="14">
        <v>119726184.31</v>
      </c>
      <c r="C29" s="14">
        <v>66216338</v>
      </c>
    </row>
    <row r="30" spans="1:3">
      <c r="A30" s="13" t="s">
        <v>20</v>
      </c>
      <c r="B30" s="3">
        <v>729317531.60074008</v>
      </c>
      <c r="C30" s="14">
        <v>676373946</v>
      </c>
    </row>
    <row r="31" spans="1:3">
      <c r="A31" s="13" t="s">
        <v>59</v>
      </c>
      <c r="B31" s="14">
        <v>1061901.6299999999</v>
      </c>
      <c r="C31" s="14">
        <v>1129154</v>
      </c>
    </row>
    <row r="32" spans="1:3" ht="15.75" thickBot="1">
      <c r="A32" s="13" t="s">
        <v>21</v>
      </c>
      <c r="B32" s="15">
        <v>23707380.03926</v>
      </c>
      <c r="C32" s="15">
        <v>21294681</v>
      </c>
    </row>
    <row r="33" spans="1:3" ht="15.75" thickBot="1">
      <c r="A33" s="2" t="s">
        <v>22</v>
      </c>
      <c r="B33" s="16">
        <f>SUM(B27:B32)</f>
        <v>888277375.74000013</v>
      </c>
      <c r="C33" s="16">
        <f>SUM(C27:C32)</f>
        <v>770722010</v>
      </c>
    </row>
    <row r="34" spans="1:3" ht="9" customHeight="1" thickTop="1">
      <c r="A34" s="2"/>
      <c r="B34" s="14"/>
      <c r="C34" s="14"/>
    </row>
    <row r="35" spans="1:3">
      <c r="A35" s="2" t="s">
        <v>23</v>
      </c>
      <c r="B35" s="5"/>
      <c r="C35" s="5"/>
    </row>
    <row r="36" spans="1:3">
      <c r="A36" s="2" t="s">
        <v>24</v>
      </c>
      <c r="B36" s="14"/>
      <c r="C36" s="14"/>
    </row>
    <row r="37" spans="1:3">
      <c r="A37" s="13" t="s">
        <v>25</v>
      </c>
      <c r="B37" s="14">
        <v>7050000</v>
      </c>
      <c r="C37" s="14">
        <v>7050000</v>
      </c>
    </row>
    <row r="38" spans="1:3">
      <c r="A38" s="13" t="s">
        <v>26</v>
      </c>
      <c r="B38" s="14">
        <v>220972.89</v>
      </c>
      <c r="C38" s="14">
        <v>220973</v>
      </c>
    </row>
    <row r="39" spans="1:3" ht="24">
      <c r="A39" s="13" t="s">
        <v>55</v>
      </c>
      <c r="B39" s="14">
        <v>-2090753.7</v>
      </c>
      <c r="C39" s="14">
        <v>-1627162</v>
      </c>
    </row>
    <row r="40" spans="1:3" ht="15.75" thickBot="1">
      <c r="A40" s="13" t="s">
        <v>53</v>
      </c>
      <c r="B40" s="15">
        <v>116386949.84999999</v>
      </c>
      <c r="C40" s="15">
        <v>112331105</v>
      </c>
    </row>
    <row r="41" spans="1:3" ht="15.75" thickBot="1">
      <c r="A41" s="2" t="s">
        <v>27</v>
      </c>
      <c r="B41" s="15">
        <f>B37+B38+B39+B40</f>
        <v>121567169.03999999</v>
      </c>
      <c r="C41" s="15">
        <f>C37+C38+C39+C40</f>
        <v>117974916</v>
      </c>
    </row>
    <row r="42" spans="1:3" ht="15.75" thickBot="1">
      <c r="A42" s="2" t="s">
        <v>28</v>
      </c>
      <c r="B42" s="16">
        <f>B33+B41</f>
        <v>1009844544.7800001</v>
      </c>
      <c r="C42" s="16">
        <f>C33+C41</f>
        <v>888696926</v>
      </c>
    </row>
    <row r="43" spans="1:3" ht="15.75" thickTop="1">
      <c r="A43" s="2"/>
      <c r="B43" s="18"/>
      <c r="C43" s="6"/>
    </row>
    <row r="44" spans="1:3">
      <c r="A44" s="19" t="s">
        <v>29</v>
      </c>
      <c r="B44" s="2"/>
      <c r="C44" s="20" t="s">
        <v>30</v>
      </c>
    </row>
    <row r="45" spans="1:3">
      <c r="A45" s="21"/>
      <c r="B45" s="22"/>
      <c r="C45" s="23"/>
    </row>
    <row r="46" spans="1:3">
      <c r="A46" s="19" t="s">
        <v>31</v>
      </c>
      <c r="B46" s="22"/>
      <c r="C46" s="24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" workbookViewId="0">
      <selection activeCell="A5" sqref="A5"/>
    </sheetView>
  </sheetViews>
  <sheetFormatPr defaultRowHeight="15"/>
  <cols>
    <col min="1" max="1" width="39.7109375" customWidth="1"/>
    <col min="2" max="2" width="16" customWidth="1"/>
    <col min="3" max="3" width="16.2851562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3">
      <c r="A1" s="2"/>
      <c r="B1" s="6"/>
      <c r="C1" s="6"/>
    </row>
    <row r="2" spans="1:3">
      <c r="A2" s="8" t="s">
        <v>0</v>
      </c>
      <c r="B2" s="6"/>
      <c r="C2" s="6"/>
    </row>
    <row r="3" spans="1:3">
      <c r="A3" s="1"/>
      <c r="B3" s="6"/>
      <c r="C3" s="6"/>
    </row>
    <row r="4" spans="1:3">
      <c r="A4" s="9" t="s">
        <v>33</v>
      </c>
      <c r="B4" s="6"/>
      <c r="C4" s="6"/>
    </row>
    <row r="5" spans="1:3">
      <c r="A5" s="9" t="s">
        <v>62</v>
      </c>
      <c r="B5" s="6"/>
      <c r="C5" s="6"/>
    </row>
    <row r="6" spans="1:3">
      <c r="A6" s="10" t="s">
        <v>2</v>
      </c>
      <c r="B6" s="6"/>
      <c r="C6" s="6"/>
    </row>
    <row r="7" spans="1:3">
      <c r="A7" s="10" t="s">
        <v>3</v>
      </c>
      <c r="B7" s="6"/>
      <c r="C7" s="6"/>
    </row>
    <row r="9" spans="1:3">
      <c r="B9" s="33" t="s">
        <v>34</v>
      </c>
      <c r="C9" s="34" t="s">
        <v>34</v>
      </c>
    </row>
    <row r="10" spans="1:3">
      <c r="A10" s="12"/>
      <c r="B10" s="25" t="s">
        <v>61</v>
      </c>
      <c r="C10" s="25" t="s">
        <v>63</v>
      </c>
    </row>
    <row r="11" spans="1:3">
      <c r="A11" s="13" t="s">
        <v>35</v>
      </c>
      <c r="B11" s="14">
        <v>50953392.009999998</v>
      </c>
      <c r="C11" s="3">
        <v>45856988</v>
      </c>
    </row>
    <row r="12" spans="1:3" ht="15.75" thickBot="1">
      <c r="A12" s="13" t="s">
        <v>36</v>
      </c>
      <c r="B12" s="15">
        <v>-23527344.004749998</v>
      </c>
      <c r="C12" s="4">
        <v>-21286729</v>
      </c>
    </row>
    <row r="13" spans="1:3" ht="24">
      <c r="A13" s="2" t="s">
        <v>52</v>
      </c>
      <c r="B13" s="5">
        <v>27426048.005249999</v>
      </c>
      <c r="C13" s="26">
        <v>24570259</v>
      </c>
    </row>
    <row r="14" spans="1:3" ht="15.75" thickBot="1">
      <c r="A14" s="27" t="s">
        <v>37</v>
      </c>
      <c r="B14" s="4">
        <v>-2408839.69</v>
      </c>
      <c r="C14" s="4">
        <v>-2436728</v>
      </c>
    </row>
    <row r="15" spans="1:3" ht="15.75" thickBot="1">
      <c r="A15" s="2" t="s">
        <v>38</v>
      </c>
      <c r="B15" s="28">
        <v>25017208.315249998</v>
      </c>
      <c r="C15" s="29">
        <v>22133531</v>
      </c>
    </row>
    <row r="16" spans="1:3">
      <c r="A16" s="13"/>
      <c r="B16" s="14"/>
      <c r="C16" s="26"/>
    </row>
    <row r="17" spans="1:3">
      <c r="A17" s="13" t="s">
        <v>39</v>
      </c>
      <c r="B17" s="14">
        <v>2633078.7200000002</v>
      </c>
      <c r="C17" s="3">
        <v>2965173</v>
      </c>
    </row>
    <row r="18" spans="1:3" ht="15.75" thickBot="1">
      <c r="A18" s="13" t="s">
        <v>40</v>
      </c>
      <c r="B18" s="15">
        <v>-2081412.1</v>
      </c>
      <c r="C18" s="4">
        <v>-2806434</v>
      </c>
    </row>
    <row r="19" spans="1:3" ht="15.75" thickBot="1">
      <c r="A19" s="2" t="s">
        <v>41</v>
      </c>
      <c r="B19" s="28">
        <v>551666.62000000011</v>
      </c>
      <c r="C19" s="29">
        <v>158739</v>
      </c>
    </row>
    <row r="20" spans="1:3">
      <c r="A20" s="13"/>
      <c r="B20" s="14"/>
      <c r="C20" s="26"/>
    </row>
    <row r="21" spans="1:3" ht="24">
      <c r="A21" s="13" t="s">
        <v>64</v>
      </c>
      <c r="B21" s="14">
        <v>-282871.45</v>
      </c>
      <c r="C21" s="3">
        <v>37556</v>
      </c>
    </row>
    <row r="22" spans="1:3" ht="24">
      <c r="A22" s="13" t="s">
        <v>42</v>
      </c>
      <c r="B22" s="14">
        <v>47975.15</v>
      </c>
      <c r="C22" s="3">
        <v>-1573</v>
      </c>
    </row>
    <row r="23" spans="1:3">
      <c r="A23" s="13" t="s">
        <v>43</v>
      </c>
      <c r="B23" s="14">
        <v>3326432.32</v>
      </c>
      <c r="C23" s="3">
        <v>4072502</v>
      </c>
    </row>
    <row r="24" spans="1:3" ht="15.75" thickBot="1">
      <c r="A24" s="13" t="s">
        <v>44</v>
      </c>
      <c r="B24" s="15">
        <v>153301.98000000001</v>
      </c>
      <c r="C24" s="4">
        <v>26022</v>
      </c>
    </row>
    <row r="25" spans="1:3" ht="15.75" thickBot="1">
      <c r="A25" s="2" t="s">
        <v>45</v>
      </c>
      <c r="B25" s="28">
        <v>3244838</v>
      </c>
      <c r="C25" s="29">
        <v>4134507</v>
      </c>
    </row>
    <row r="26" spans="1:3">
      <c r="A26" s="2"/>
      <c r="B26" s="14"/>
      <c r="C26" s="26"/>
    </row>
    <row r="27" spans="1:3">
      <c r="A27" s="13" t="s">
        <v>46</v>
      </c>
      <c r="B27" s="14">
        <v>-7947604.5152500002</v>
      </c>
      <c r="C27" s="3">
        <v>-7237951</v>
      </c>
    </row>
    <row r="28" spans="1:3" ht="15.75" thickBot="1">
      <c r="A28" s="13" t="s">
        <v>47</v>
      </c>
      <c r="B28" s="15">
        <v>2226889.27</v>
      </c>
      <c r="C28" s="4">
        <v>-96921</v>
      </c>
    </row>
    <row r="29" spans="1:3" ht="15.75" thickBot="1">
      <c r="A29" s="2" t="s">
        <v>48</v>
      </c>
      <c r="B29" s="28">
        <v>-5720715.2452499997</v>
      </c>
      <c r="C29" s="29">
        <v>-7334872</v>
      </c>
    </row>
    <row r="30" spans="1:3">
      <c r="A30" s="2"/>
      <c r="B30" s="14"/>
      <c r="C30" s="26"/>
    </row>
    <row r="31" spans="1:3">
      <c r="A31" s="2" t="s">
        <v>49</v>
      </c>
      <c r="B31" s="5">
        <v>23092997.689999998</v>
      </c>
      <c r="C31" s="26">
        <v>19091905</v>
      </c>
    </row>
    <row r="32" spans="1:3" ht="15.75" thickBot="1">
      <c r="A32" s="13" t="s">
        <v>50</v>
      </c>
      <c r="B32" s="15">
        <v>-2037136.46</v>
      </c>
      <c r="C32" s="4">
        <v>-1203639</v>
      </c>
    </row>
    <row r="33" spans="1:3" ht="15.75" thickBot="1">
      <c r="A33" s="2" t="s">
        <v>51</v>
      </c>
      <c r="B33" s="16">
        <v>21055861.229999997</v>
      </c>
      <c r="C33" s="30">
        <v>17888266</v>
      </c>
    </row>
    <row r="34" spans="1:3" ht="15.75" thickTop="1">
      <c r="A34" s="2"/>
      <c r="B34" s="31"/>
      <c r="C34" s="32"/>
    </row>
    <row r="35" spans="1:3">
      <c r="A35" s="35" t="s">
        <v>131</v>
      </c>
      <c r="B35" s="36"/>
      <c r="C35" s="36"/>
    </row>
    <row r="36" spans="1:3" ht="25.5">
      <c r="A36" s="35" t="s">
        <v>65</v>
      </c>
      <c r="B36" s="36"/>
      <c r="C36" s="36"/>
    </row>
    <row r="37" spans="1:3" ht="38.25">
      <c r="A37" s="37" t="s">
        <v>132</v>
      </c>
      <c r="B37" s="38">
        <v>-415616</v>
      </c>
      <c r="C37" s="39">
        <v>1546056.835</v>
      </c>
    </row>
    <row r="38" spans="1:3">
      <c r="A38" s="37" t="s">
        <v>66</v>
      </c>
      <c r="B38" s="38">
        <v>1</v>
      </c>
      <c r="C38" s="39">
        <v>-35.851999999999997</v>
      </c>
    </row>
    <row r="39" spans="1:3" ht="38.25">
      <c r="A39" s="37" t="s">
        <v>67</v>
      </c>
      <c r="B39" s="40">
        <v>-47975.146999999997</v>
      </c>
      <c r="C39" s="39">
        <v>1572.4159999999999</v>
      </c>
    </row>
    <row r="40" spans="1:3" ht="15.75" thickBot="1">
      <c r="A40" s="37"/>
      <c r="B40" s="41"/>
      <c r="C40" s="42"/>
    </row>
    <row r="41" spans="1:3" ht="15.75" thickBot="1">
      <c r="A41" s="35" t="s">
        <v>131</v>
      </c>
      <c r="B41" s="43">
        <f>SUM(B37:B39)</f>
        <v>-463590.147</v>
      </c>
      <c r="C41" s="44">
        <f>SUM(C37:C39)</f>
        <v>1547593.399</v>
      </c>
    </row>
    <row r="42" spans="1:3">
      <c r="A42" s="35"/>
      <c r="B42" s="36"/>
      <c r="C42" s="36"/>
    </row>
    <row r="43" spans="1:3" ht="15.75" thickBot="1">
      <c r="A43" s="35" t="s">
        <v>68</v>
      </c>
      <c r="B43" s="45">
        <f>B33+B41</f>
        <v>20592271.082999997</v>
      </c>
      <c r="C43" s="46">
        <f>C33+C41</f>
        <v>19435859.399</v>
      </c>
    </row>
    <row r="44" spans="1:3" ht="15.75" thickTop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4">
      <c r="A1" s="47" t="s">
        <v>69</v>
      </c>
      <c r="B1" s="48"/>
      <c r="C1" s="49"/>
    </row>
    <row r="2" spans="1:4">
      <c r="A2" s="50"/>
      <c r="B2" s="48"/>
      <c r="C2" s="49"/>
    </row>
    <row r="3" spans="1:4">
      <c r="A3" s="51" t="s">
        <v>70</v>
      </c>
      <c r="B3" s="48"/>
      <c r="C3" s="49"/>
    </row>
    <row r="4" spans="1:4">
      <c r="A4" s="124" t="s">
        <v>115</v>
      </c>
      <c r="B4" s="125"/>
      <c r="C4" s="125"/>
    </row>
    <row r="5" spans="1:4">
      <c r="A5" s="52" t="s">
        <v>2</v>
      </c>
      <c r="B5" s="48"/>
      <c r="C5" s="49"/>
    </row>
    <row r="6" spans="1:4">
      <c r="A6" s="126"/>
      <c r="B6" s="53" t="s">
        <v>71</v>
      </c>
      <c r="C6" s="53" t="s">
        <v>71</v>
      </c>
    </row>
    <row r="7" spans="1:4">
      <c r="A7" s="126"/>
      <c r="B7" s="53" t="s">
        <v>116</v>
      </c>
      <c r="C7" s="53" t="s">
        <v>117</v>
      </c>
    </row>
    <row r="8" spans="1:4">
      <c r="A8" s="54"/>
      <c r="B8" s="53"/>
      <c r="C8" s="53"/>
    </row>
    <row r="9" spans="1:4">
      <c r="A9" s="55" t="s">
        <v>72</v>
      </c>
      <c r="B9" s="56"/>
      <c r="C9" s="57"/>
    </row>
    <row r="10" spans="1:4">
      <c r="A10" s="58"/>
      <c r="B10" s="59"/>
      <c r="C10" s="57"/>
    </row>
    <row r="11" spans="1:4">
      <c r="A11" s="13" t="s">
        <v>73</v>
      </c>
      <c r="B11" s="60">
        <v>43927945</v>
      </c>
      <c r="C11" s="60">
        <v>35493263</v>
      </c>
      <c r="D11" s="61"/>
    </row>
    <row r="12" spans="1:4">
      <c r="A12" s="13" t="s">
        <v>74</v>
      </c>
      <c r="B12" s="3">
        <v>-22045787</v>
      </c>
      <c r="C12" s="3">
        <v>-20995149</v>
      </c>
      <c r="D12" s="61"/>
    </row>
    <row r="13" spans="1:4">
      <c r="A13" s="13" t="s">
        <v>75</v>
      </c>
      <c r="B13" s="62">
        <v>2630791</v>
      </c>
      <c r="C13" s="63">
        <v>2962425</v>
      </c>
      <c r="D13" s="61"/>
    </row>
    <row r="14" spans="1:4">
      <c r="A14" s="13" t="s">
        <v>76</v>
      </c>
      <c r="B14" s="3">
        <v>-2015161</v>
      </c>
      <c r="C14" s="3">
        <v>-2806434</v>
      </c>
      <c r="D14" s="61"/>
    </row>
    <row r="15" spans="1:4" ht="24">
      <c r="A15" s="58" t="s">
        <v>118</v>
      </c>
      <c r="B15" s="62">
        <v>-332616</v>
      </c>
      <c r="C15" s="3">
        <v>33281</v>
      </c>
      <c r="D15" s="61"/>
    </row>
    <row r="16" spans="1:4">
      <c r="A16" s="13" t="s">
        <v>77</v>
      </c>
      <c r="B16" s="62">
        <v>3326432</v>
      </c>
      <c r="C16" s="63">
        <v>3977448</v>
      </c>
      <c r="D16" s="61"/>
    </row>
    <row r="17" spans="1:4">
      <c r="A17" s="13" t="s">
        <v>44</v>
      </c>
      <c r="B17" s="3">
        <v>89636</v>
      </c>
      <c r="C17" s="3">
        <v>26022</v>
      </c>
      <c r="D17" s="61"/>
    </row>
    <row r="18" spans="1:4">
      <c r="A18" s="58" t="s">
        <v>78</v>
      </c>
      <c r="B18" s="3">
        <v>-6018508</v>
      </c>
      <c r="C18" s="3">
        <v>-6480229</v>
      </c>
      <c r="D18" s="61"/>
    </row>
    <row r="19" spans="1:4" ht="24">
      <c r="A19" s="64" t="s">
        <v>130</v>
      </c>
      <c r="B19" s="3">
        <v>-1125092</v>
      </c>
      <c r="C19" s="3">
        <v>1431862</v>
      </c>
      <c r="D19" s="61"/>
    </row>
    <row r="20" spans="1:4">
      <c r="A20" s="64" t="s">
        <v>119</v>
      </c>
      <c r="B20" s="3">
        <v>53509847</v>
      </c>
      <c r="C20" s="63">
        <v>1475620</v>
      </c>
      <c r="D20" s="61"/>
    </row>
    <row r="21" spans="1:4" ht="24">
      <c r="A21" s="64" t="s">
        <v>120</v>
      </c>
      <c r="B21" s="62">
        <v>-3697363</v>
      </c>
      <c r="C21" s="3">
        <v>1629510</v>
      </c>
      <c r="D21" s="61"/>
    </row>
    <row r="22" spans="1:4">
      <c r="A22" s="64" t="s">
        <v>121</v>
      </c>
      <c r="B22" s="3">
        <v>-63147813</v>
      </c>
      <c r="C22" s="3">
        <v>-28972072</v>
      </c>
      <c r="D22" s="61"/>
    </row>
    <row r="23" spans="1:4">
      <c r="A23" s="64" t="s">
        <v>122</v>
      </c>
      <c r="B23" s="3">
        <v>760554</v>
      </c>
      <c r="C23" s="3">
        <v>3340651</v>
      </c>
      <c r="D23" s="61"/>
    </row>
    <row r="24" spans="1:4">
      <c r="A24" s="64" t="s">
        <v>123</v>
      </c>
      <c r="B24" s="3">
        <v>-1172951</v>
      </c>
      <c r="C24" s="3">
        <v>-965974</v>
      </c>
      <c r="D24" s="61"/>
    </row>
    <row r="25" spans="1:4">
      <c r="A25" s="64" t="s">
        <v>124</v>
      </c>
      <c r="B25" s="3">
        <v>8514550</v>
      </c>
      <c r="C25" s="3">
        <v>10742845</v>
      </c>
      <c r="D25" s="61"/>
    </row>
    <row r="26" spans="1:4">
      <c r="A26" s="64" t="s">
        <v>125</v>
      </c>
      <c r="B26" s="63">
        <v>53651039</v>
      </c>
      <c r="C26" s="63">
        <v>-55726886</v>
      </c>
      <c r="D26" s="61"/>
    </row>
    <row r="27" spans="1:4" ht="24">
      <c r="A27" s="64" t="s">
        <v>126</v>
      </c>
      <c r="B27" s="3">
        <v>-299564</v>
      </c>
      <c r="C27" s="3">
        <v>6506</v>
      </c>
      <c r="D27" s="61"/>
    </row>
    <row r="28" spans="1:4" ht="24">
      <c r="A28" s="64" t="s">
        <v>127</v>
      </c>
      <c r="B28" s="3">
        <v>226375</v>
      </c>
      <c r="C28" s="3">
        <v>-1565</v>
      </c>
      <c r="D28" s="61"/>
    </row>
    <row r="29" spans="1:4" ht="15.75" thickBot="1">
      <c r="A29" s="65" t="s">
        <v>79</v>
      </c>
      <c r="B29" s="66">
        <v>3544487</v>
      </c>
      <c r="C29" s="4">
        <v>1810146</v>
      </c>
      <c r="D29" s="61"/>
    </row>
    <row r="30" spans="1:4" ht="15.75" thickBot="1">
      <c r="A30" s="65" t="s">
        <v>80</v>
      </c>
      <c r="B30" s="67">
        <f>SUM(B11:B29)</f>
        <v>70326801</v>
      </c>
      <c r="C30" s="67">
        <f>SUM(C11:C29)</f>
        <v>-53018730</v>
      </c>
    </row>
    <row r="31" spans="1:4" ht="15.75" thickBot="1">
      <c r="A31" s="65" t="s">
        <v>81</v>
      </c>
      <c r="B31" s="68">
        <v>-2521843</v>
      </c>
      <c r="C31" s="68">
        <v>-1095281</v>
      </c>
    </row>
    <row r="32" spans="1:4" ht="15.75" thickBot="1">
      <c r="A32" s="69" t="s">
        <v>82</v>
      </c>
      <c r="B32" s="70">
        <f>B30+B31</f>
        <v>67804958</v>
      </c>
      <c r="C32" s="70">
        <f>C30+C31</f>
        <v>-54114011</v>
      </c>
    </row>
    <row r="33" spans="1:7">
      <c r="A33" s="71" t="s">
        <v>83</v>
      </c>
      <c r="B33" s="72"/>
      <c r="C33" s="57"/>
    </row>
    <row r="34" spans="1:7" ht="24">
      <c r="A34" s="64" t="s">
        <v>84</v>
      </c>
      <c r="B34" s="63">
        <v>109306732</v>
      </c>
      <c r="C34" s="63">
        <v>518326246</v>
      </c>
    </row>
    <row r="35" spans="1:7" ht="24">
      <c r="A35" s="64" t="s">
        <v>85</v>
      </c>
      <c r="B35" s="3">
        <v>-173136559</v>
      </c>
      <c r="C35" s="3">
        <v>-568794290</v>
      </c>
    </row>
    <row r="36" spans="1:7">
      <c r="A36" s="64" t="s">
        <v>86</v>
      </c>
      <c r="B36" s="3">
        <v>-295448</v>
      </c>
      <c r="C36" s="3">
        <v>-547209</v>
      </c>
    </row>
    <row r="37" spans="1:7">
      <c r="A37" s="64" t="s">
        <v>87</v>
      </c>
      <c r="B37" s="3">
        <v>63666</v>
      </c>
      <c r="C37" s="3">
        <v>0</v>
      </c>
    </row>
    <row r="38" spans="1:7">
      <c r="A38" s="64" t="s">
        <v>88</v>
      </c>
      <c r="B38" s="3">
        <v>-114059</v>
      </c>
      <c r="C38" s="3">
        <v>-90379</v>
      </c>
    </row>
    <row r="39" spans="1:7">
      <c r="A39" s="73" t="s">
        <v>89</v>
      </c>
      <c r="B39" s="3">
        <v>0</v>
      </c>
      <c r="C39" s="3">
        <v>-43174972</v>
      </c>
    </row>
    <row r="40" spans="1:7">
      <c r="A40" s="73" t="s">
        <v>90</v>
      </c>
      <c r="B40" s="3">
        <v>8417984.3499999996</v>
      </c>
      <c r="C40" s="3">
        <v>22136667</v>
      </c>
    </row>
    <row r="41" spans="1:7" ht="15.75" thickBot="1">
      <c r="A41" s="74" t="s">
        <v>91</v>
      </c>
      <c r="B41" s="30">
        <f>SUM(B34:B40)</f>
        <v>-55757683.649999999</v>
      </c>
      <c r="C41" s="30">
        <f>SUM(C34:C40)</f>
        <v>-72143937</v>
      </c>
    </row>
    <row r="42" spans="1:7">
      <c r="A42" s="55" t="s">
        <v>92</v>
      </c>
      <c r="B42" s="72"/>
      <c r="C42" s="57"/>
    </row>
    <row r="43" spans="1:7">
      <c r="A43" s="73" t="s">
        <v>93</v>
      </c>
      <c r="B43" s="75">
        <v>-176684</v>
      </c>
      <c r="C43" s="75">
        <v>-192883</v>
      </c>
    </row>
    <row r="44" spans="1:7">
      <c r="A44" s="73" t="s">
        <v>94</v>
      </c>
      <c r="B44" s="75">
        <v>-17000018</v>
      </c>
      <c r="C44" s="75">
        <v>-14000001</v>
      </c>
    </row>
    <row r="45" spans="1:7" ht="15.75" thickBot="1">
      <c r="A45" s="74" t="s">
        <v>95</v>
      </c>
      <c r="B45" s="30">
        <f>SUM(B43:B44)</f>
        <v>-17176702</v>
      </c>
      <c r="C45" s="30">
        <f>SUM(C43:C44)</f>
        <v>-14192884</v>
      </c>
    </row>
    <row r="46" spans="1:7" ht="27" thickBot="1">
      <c r="A46" s="76" t="s">
        <v>96</v>
      </c>
      <c r="B46" s="4">
        <v>-1805909.3500000015</v>
      </c>
      <c r="C46" s="4">
        <v>-259874</v>
      </c>
      <c r="G46" s="77"/>
    </row>
    <row r="47" spans="1:7" ht="15.75" thickBot="1">
      <c r="A47" s="78" t="s">
        <v>97</v>
      </c>
      <c r="B47" s="70">
        <f>B32+B41+B45+B46</f>
        <v>-6935337</v>
      </c>
      <c r="C47" s="70">
        <f>C32+C41+C45+C46</f>
        <v>-140710706</v>
      </c>
    </row>
    <row r="48" spans="1:7" ht="15.75" thickBot="1">
      <c r="A48" s="74" t="s">
        <v>98</v>
      </c>
      <c r="B48" s="70">
        <v>121308225.40197001</v>
      </c>
      <c r="C48" s="70">
        <v>329206317</v>
      </c>
      <c r="D48" s="79"/>
      <c r="E48" s="79"/>
    </row>
    <row r="49" spans="1:3" ht="15.75" thickBot="1">
      <c r="A49" s="74" t="s">
        <v>99</v>
      </c>
      <c r="B49" s="70">
        <f>B47+B48</f>
        <v>114372888.40197001</v>
      </c>
      <c r="C49" s="70">
        <f>C47+C48</f>
        <v>188495611</v>
      </c>
    </row>
    <row r="50" spans="1:3">
      <c r="A50" s="48"/>
      <c r="B50" s="80"/>
      <c r="C50" s="48"/>
    </row>
    <row r="51" spans="1:3">
      <c r="A51" s="55" t="s">
        <v>29</v>
      </c>
      <c r="B51" s="81"/>
      <c r="C51" s="82" t="s">
        <v>30</v>
      </c>
    </row>
    <row r="52" spans="1:3">
      <c r="A52" s="83"/>
      <c r="B52" s="84"/>
      <c r="C52" s="85"/>
    </row>
    <row r="53" spans="1:3">
      <c r="A53" s="55" t="s">
        <v>31</v>
      </c>
      <c r="B53" s="55"/>
      <c r="C53" s="86" t="s">
        <v>100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:G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1" t="s">
        <v>69</v>
      </c>
      <c r="B1" s="87"/>
      <c r="C1" s="88"/>
      <c r="D1" s="89"/>
      <c r="E1" s="89"/>
      <c r="F1" s="89"/>
      <c r="G1" s="89"/>
    </row>
    <row r="2" spans="1:9">
      <c r="A2" s="50"/>
      <c r="B2" s="87"/>
      <c r="C2" s="88"/>
      <c r="D2" s="89"/>
      <c r="E2" s="89"/>
      <c r="F2" s="89"/>
      <c r="G2" s="89"/>
      <c r="H2" s="90"/>
    </row>
    <row r="3" spans="1:9">
      <c r="A3" s="50" t="s">
        <v>101</v>
      </c>
      <c r="B3" s="87"/>
      <c r="C3" s="88"/>
      <c r="D3" s="89"/>
      <c r="E3" s="89"/>
      <c r="F3" s="89"/>
      <c r="G3" s="89"/>
    </row>
    <row r="4" spans="1:9">
      <c r="A4" s="127" t="s">
        <v>115</v>
      </c>
      <c r="B4" s="128"/>
      <c r="C4" s="128"/>
      <c r="D4" s="128"/>
      <c r="E4" s="128"/>
      <c r="F4" s="128"/>
      <c r="G4" s="128"/>
    </row>
    <row r="5" spans="1:9">
      <c r="A5" s="91" t="s">
        <v>2</v>
      </c>
      <c r="B5" s="87"/>
      <c r="C5" s="88"/>
      <c r="D5" s="89"/>
      <c r="E5" s="89"/>
      <c r="F5" s="89"/>
      <c r="G5" s="89"/>
    </row>
    <row r="6" spans="1:9">
      <c r="A6" s="91"/>
      <c r="B6" s="88"/>
      <c r="C6" s="88"/>
      <c r="D6" s="89"/>
      <c r="E6" s="89"/>
      <c r="F6" s="89"/>
      <c r="G6" s="89"/>
    </row>
    <row r="7" spans="1:9" ht="51">
      <c r="A7" s="92"/>
      <c r="B7" s="93" t="s">
        <v>25</v>
      </c>
      <c r="C7" s="93" t="s">
        <v>102</v>
      </c>
      <c r="D7" s="93" t="s">
        <v>103</v>
      </c>
      <c r="E7" s="93" t="s">
        <v>104</v>
      </c>
      <c r="F7" s="93" t="s">
        <v>105</v>
      </c>
      <c r="G7" s="93" t="s">
        <v>106</v>
      </c>
    </row>
    <row r="8" spans="1:9" ht="15.75" thickBot="1">
      <c r="A8" s="94" t="s">
        <v>107</v>
      </c>
      <c r="B8" s="43">
        <v>7050000</v>
      </c>
      <c r="C8" s="43">
        <v>220973</v>
      </c>
      <c r="D8" s="43">
        <v>-4599492</v>
      </c>
      <c r="E8" s="43">
        <v>33256</v>
      </c>
      <c r="F8" s="43">
        <v>92231302</v>
      </c>
      <c r="G8" s="95">
        <f>SUM(B8:F8)</f>
        <v>94936039</v>
      </c>
      <c r="I8" s="96"/>
    </row>
    <row r="9" spans="1:9">
      <c r="A9" s="35"/>
      <c r="B9" s="97"/>
      <c r="C9" s="97"/>
      <c r="D9" s="97"/>
      <c r="E9" s="97"/>
      <c r="F9" s="97"/>
      <c r="G9" s="98"/>
      <c r="I9" s="96"/>
    </row>
    <row r="10" spans="1:9">
      <c r="A10" s="37" t="s">
        <v>108</v>
      </c>
      <c r="B10" s="99"/>
      <c r="C10" s="99"/>
      <c r="D10" s="100"/>
      <c r="E10" s="100"/>
      <c r="F10" s="101">
        <v>-14000031</v>
      </c>
      <c r="G10" s="101">
        <f>SUM(B10:F10)</f>
        <v>-14000031</v>
      </c>
      <c r="H10" s="102"/>
      <c r="I10" s="103"/>
    </row>
    <row r="11" spans="1:9">
      <c r="A11" s="37" t="s">
        <v>109</v>
      </c>
      <c r="B11" s="99"/>
      <c r="C11" s="99"/>
      <c r="D11" s="100"/>
      <c r="E11" s="100"/>
      <c r="F11" s="101">
        <v>34003710</v>
      </c>
      <c r="G11" s="101">
        <f t="shared" ref="G11:G13" si="0">SUM(B11:F11)</f>
        <v>34003710</v>
      </c>
      <c r="H11" s="102"/>
      <c r="I11" s="103"/>
    </row>
    <row r="12" spans="1:9">
      <c r="A12" s="37" t="s">
        <v>110</v>
      </c>
      <c r="B12" s="99"/>
      <c r="C12" s="99"/>
      <c r="D12" s="100"/>
      <c r="E12" s="100">
        <v>62868</v>
      </c>
      <c r="F12" s="101"/>
      <c r="G12" s="101">
        <f t="shared" si="0"/>
        <v>62868</v>
      </c>
      <c r="H12" s="102"/>
      <c r="I12" s="103"/>
    </row>
    <row r="13" spans="1:9">
      <c r="A13" s="37" t="s">
        <v>111</v>
      </c>
      <c r="B13" s="99"/>
      <c r="C13" s="99"/>
      <c r="D13" s="100">
        <v>2972330</v>
      </c>
      <c r="E13" s="100">
        <v>-66</v>
      </c>
      <c r="F13" s="101">
        <v>66</v>
      </c>
      <c r="G13" s="101">
        <f t="shared" si="0"/>
        <v>2972330</v>
      </c>
      <c r="H13" s="102"/>
      <c r="I13" s="103"/>
    </row>
    <row r="14" spans="1:9" ht="15.75" thickBot="1">
      <c r="A14" s="104"/>
      <c r="B14" s="105"/>
      <c r="C14" s="106"/>
      <c r="D14" s="105"/>
      <c r="E14" s="105"/>
      <c r="F14" s="105"/>
      <c r="G14" s="107"/>
      <c r="I14" s="96"/>
    </row>
    <row r="15" spans="1:9" ht="15.75" thickBot="1">
      <c r="A15" s="94" t="s">
        <v>112</v>
      </c>
      <c r="B15" s="108">
        <f>SUM(B8,B10:B13)</f>
        <v>7050000</v>
      </c>
      <c r="C15" s="108">
        <f t="shared" ref="C15:G15" si="1">SUM(C8,C10:C13)</f>
        <v>220973</v>
      </c>
      <c r="D15" s="108">
        <f t="shared" si="1"/>
        <v>-1627162</v>
      </c>
      <c r="E15" s="108">
        <f t="shared" si="1"/>
        <v>96058</v>
      </c>
      <c r="F15" s="108">
        <f t="shared" si="1"/>
        <v>112235047</v>
      </c>
      <c r="G15" s="108">
        <f t="shared" si="1"/>
        <v>117974916</v>
      </c>
      <c r="I15" s="96"/>
    </row>
    <row r="16" spans="1:9">
      <c r="A16" s="35"/>
      <c r="B16" s="109"/>
      <c r="C16" s="110"/>
      <c r="D16" s="109"/>
      <c r="E16" s="109"/>
      <c r="F16" s="109"/>
      <c r="G16" s="111"/>
      <c r="I16" s="96"/>
    </row>
    <row r="17" spans="1:10" ht="15.75" thickBot="1">
      <c r="A17" s="94" t="s">
        <v>112</v>
      </c>
      <c r="B17" s="43">
        <v>7050000</v>
      </c>
      <c r="C17" s="43">
        <v>220973</v>
      </c>
      <c r="D17" s="43">
        <v>-1627162</v>
      </c>
      <c r="E17" s="43">
        <v>96058</v>
      </c>
      <c r="F17" s="43">
        <v>112235047</v>
      </c>
      <c r="G17" s="43">
        <f>SUM(B17:F17)</f>
        <v>117974916</v>
      </c>
      <c r="I17" s="96"/>
    </row>
    <row r="18" spans="1:10">
      <c r="A18" s="35"/>
      <c r="B18" s="97"/>
      <c r="C18" s="97"/>
      <c r="D18" s="97"/>
      <c r="E18" s="97"/>
      <c r="F18" s="97"/>
      <c r="G18" s="98"/>
      <c r="I18" s="96"/>
    </row>
    <row r="19" spans="1:10">
      <c r="A19" s="37" t="s">
        <v>129</v>
      </c>
      <c r="B19" s="99"/>
      <c r="C19" s="99"/>
      <c r="D19" s="100"/>
      <c r="E19" s="100"/>
      <c r="F19" s="101">
        <v>-17000018</v>
      </c>
      <c r="G19" s="101">
        <f>SUM(B19:F19)</f>
        <v>-17000018</v>
      </c>
      <c r="I19" s="96"/>
    </row>
    <row r="20" spans="1:10">
      <c r="A20" s="37" t="s">
        <v>113</v>
      </c>
      <c r="B20" s="99"/>
      <c r="C20" s="99"/>
      <c r="D20" s="100"/>
      <c r="E20" s="100"/>
      <c r="F20" s="101">
        <v>21055861</v>
      </c>
      <c r="G20" s="101">
        <f t="shared" ref="G20:G21" si="2">SUM(B20:F20)</f>
        <v>21055861</v>
      </c>
      <c r="J20" s="112"/>
    </row>
    <row r="21" spans="1:10">
      <c r="A21" s="37" t="s">
        <v>111</v>
      </c>
      <c r="B21" s="99"/>
      <c r="C21" s="99"/>
      <c r="D21" s="100">
        <v>-463592</v>
      </c>
      <c r="E21" s="100">
        <v>1</v>
      </c>
      <c r="F21" s="101">
        <v>1</v>
      </c>
      <c r="G21" s="101">
        <f t="shared" si="2"/>
        <v>-463590</v>
      </c>
    </row>
    <row r="22" spans="1:10" ht="15.75" thickBot="1">
      <c r="A22" s="113"/>
      <c r="B22" s="105"/>
      <c r="C22" s="106"/>
      <c r="D22" s="105"/>
      <c r="E22" s="105"/>
      <c r="F22" s="105"/>
      <c r="G22" s="107"/>
      <c r="J22" s="114"/>
    </row>
    <row r="23" spans="1:10" ht="15.75" thickBot="1">
      <c r="A23" s="94" t="s">
        <v>128</v>
      </c>
      <c r="B23" s="108">
        <f>SUM(B17,B19:B21)</f>
        <v>7050000</v>
      </c>
      <c r="C23" s="108">
        <f t="shared" ref="C23:G23" si="3">SUM(C17,C19:C21)</f>
        <v>220973</v>
      </c>
      <c r="D23" s="108">
        <f t="shared" si="3"/>
        <v>-2090754</v>
      </c>
      <c r="E23" s="108">
        <f t="shared" si="3"/>
        <v>96059</v>
      </c>
      <c r="F23" s="108">
        <f t="shared" si="3"/>
        <v>116290891</v>
      </c>
      <c r="G23" s="108">
        <f t="shared" si="3"/>
        <v>121567169</v>
      </c>
    </row>
    <row r="24" spans="1:10">
      <c r="A24" s="89"/>
      <c r="B24" s="89"/>
      <c r="C24" s="89"/>
      <c r="D24" s="89"/>
      <c r="E24" s="89"/>
      <c r="F24" s="89"/>
      <c r="G24" s="89"/>
      <c r="I24" s="96"/>
      <c r="J24" s="112"/>
    </row>
    <row r="25" spans="1:10">
      <c r="A25" s="89"/>
      <c r="B25" s="89"/>
      <c r="C25" s="89"/>
      <c r="D25" s="89"/>
      <c r="E25" s="89"/>
      <c r="F25" s="89"/>
      <c r="G25" s="89"/>
      <c r="I25" s="96"/>
    </row>
    <row r="26" spans="1:10">
      <c r="A26" s="55" t="s">
        <v>29</v>
      </c>
      <c r="B26" s="115"/>
      <c r="C26" s="82" t="s">
        <v>30</v>
      </c>
      <c r="D26" s="116"/>
      <c r="E26" s="117"/>
      <c r="F26" s="35"/>
      <c r="G26" s="2" t="s">
        <v>114</v>
      </c>
      <c r="H26" s="2"/>
      <c r="I26" s="2"/>
      <c r="J26" s="2"/>
    </row>
    <row r="27" spans="1:10">
      <c r="A27" s="83"/>
      <c r="B27" s="118"/>
      <c r="C27" s="85"/>
      <c r="D27" s="119"/>
      <c r="E27" s="120"/>
      <c r="F27" s="120"/>
      <c r="G27" s="121"/>
      <c r="H27" s="121"/>
      <c r="I27" s="121"/>
      <c r="J27" s="121"/>
    </row>
    <row r="28" spans="1:10">
      <c r="A28" s="55" t="s">
        <v>31</v>
      </c>
      <c r="B28" s="115"/>
      <c r="C28" s="86" t="s">
        <v>100</v>
      </c>
      <c r="D28" s="116"/>
      <c r="E28" s="122"/>
      <c r="F28" s="122"/>
      <c r="G28" s="2"/>
      <c r="H28" s="2"/>
      <c r="I28" s="2"/>
      <c r="J28" s="2"/>
    </row>
    <row r="29" spans="1:10">
      <c r="A29" s="48"/>
      <c r="B29" s="48"/>
      <c r="C29" s="129"/>
      <c r="D29" s="130"/>
      <c r="E29" s="123"/>
      <c r="H29" s="112"/>
    </row>
    <row r="30" spans="1:10">
      <c r="A30" s="55"/>
    </row>
    <row r="33" spans="4:5">
      <c r="D33" s="112"/>
      <c r="E33" s="112"/>
    </row>
  </sheetData>
  <mergeCells count="2">
    <mergeCell ref="A4:G4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F1</vt:lpstr>
      <vt:lpstr>F2</vt:lpstr>
      <vt:lpstr>F3</vt:lpstr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2024-08-28T12:12:00Z</dcterms:modified>
</cp:coreProperties>
</file>