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5\год\"/>
    </mc:Choice>
  </mc:AlternateContent>
  <xr:revisionPtr revIDLastSave="0" documentId="13_ncr:1_{B5D6FBA2-9BE5-4EB1-BD1E-5F1879FC8A2B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офп" sheetId="1" r:id="rId1"/>
    <sheet name="осд" sheetId="2" r:id="rId2"/>
    <sheet name="оик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4" l="1"/>
  <c r="C24" i="4"/>
  <c r="D24" i="4"/>
  <c r="E24" i="4"/>
  <c r="F24" i="4"/>
  <c r="B24" i="4"/>
  <c r="G21" i="4"/>
  <c r="G20" i="4"/>
  <c r="G19" i="4"/>
  <c r="G18" i="4"/>
  <c r="G15" i="4"/>
  <c r="B57" i="2"/>
  <c r="B54" i="2"/>
  <c r="C37" i="2"/>
  <c r="B37" i="2"/>
  <c r="C30" i="2"/>
  <c r="B30" i="2"/>
  <c r="C21" i="2"/>
  <c r="B21" i="2"/>
  <c r="C10" i="2"/>
  <c r="C14" i="2" s="1"/>
  <c r="B10" i="2"/>
  <c r="B14" i="2" s="1"/>
  <c r="C45" i="1"/>
  <c r="C35" i="1"/>
  <c r="C48" i="1" s="1"/>
  <c r="C23" i="1"/>
  <c r="B40" i="2" l="1"/>
  <c r="B44" i="2" s="1"/>
  <c r="C40" i="2"/>
  <c r="C44" i="2" s="1"/>
</calcChain>
</file>

<file path=xl/sharedStrings.xml><?xml version="1.0" encoding="utf-8"?>
<sst xmlns="http://schemas.openxmlformats.org/spreadsheetml/2006/main" count="99" uniqueCount="75">
  <si>
    <t>КАПИТАЛ</t>
  </si>
  <si>
    <t>«Altyn Bank» АҚ («China CITIC Bank Corporation Limited» ЕБ)</t>
  </si>
  <si>
    <t>31 желтоқсан 2024 ж.</t>
  </si>
  <si>
    <t>АКТИВТЕР</t>
  </si>
  <si>
    <t>Ақша қаражаттары және олардың баламалары</t>
  </si>
  <si>
    <t>ҚРҰБ-дағы міндетті резервтік талаптар</t>
  </si>
  <si>
    <t>Кредиттік мекемелердегі қаражат</t>
  </si>
  <si>
    <t>Пайда немесе шығын арқылы әділ құны бойынша қаржы активтері</t>
  </si>
  <si>
    <t>Клиенттерге берілген қарыздар</t>
  </si>
  <si>
    <t>Құжаттық есеп айырысулар бойынша дебиторлар</t>
  </si>
  <si>
    <t>Борыштық бағалы қағаздарға инвестициялар:</t>
  </si>
  <si>
    <t>Басқа жиынтық кіріс арқылы әділ құны бойынша ескерілетін бағалы қағаздар</t>
  </si>
  <si>
    <t>Амортизацияланған құн бойынша ескерілетін бағалы қағаздар</t>
  </si>
  <si>
    <t>Ағымдағы салық активтері</t>
  </si>
  <si>
    <t>Кейінге қалдырылған салық активтері</t>
  </si>
  <si>
    <t>Негізгі құралдар</t>
  </si>
  <si>
    <t>Материалдық емес активтер</t>
  </si>
  <si>
    <t>Өзге активтер</t>
  </si>
  <si>
    <t>АКТИВТЕР ЖИЫНЫ</t>
  </si>
  <si>
    <t>МІНДЕТТЕМЕЛЕР</t>
  </si>
  <si>
    <t>Пайда немесе шығын арқылы әділ құны бойынша бағаланатын қаржылық міндеттемелер</t>
  </si>
  <si>
    <t>Банктердің шоттары мен депозиттері</t>
  </si>
  <si>
    <t>Клиенттердің ағымдағы шоттары мен депозиттері</t>
  </si>
  <si>
    <t>РЕПО келісімдері бойынша кредиторлық берешек</t>
  </si>
  <si>
    <t>Шартты міндеттемелер бойынша резервтер</t>
  </si>
  <si>
    <t>Өзге міндеттемелер</t>
  </si>
  <si>
    <t>МІНДЕТТЕМЕЛЕР ЖИЫНЫ</t>
  </si>
  <si>
    <t>Акционерлік капитал</t>
  </si>
  <si>
    <t xml:space="preserve">Қосымша төленген капитал </t>
  </si>
  <si>
    <t>Басқа жиынтық кіріс арқылы әділ құны бойынша бағаланатын,қаржы активтерін қайта бағалау жөніндегі резерв</t>
  </si>
  <si>
    <t>Бөлінбеген пайда және басқа резервтер</t>
  </si>
  <si>
    <t>МІНДЕТТЕМЕЛЕР МЕН КАПИТАЛДЫҢ ЖИЫНТЫҒЫ</t>
  </si>
  <si>
    <t>Мың қазақстандық теңгемен (аудиттелмеген)</t>
  </si>
  <si>
    <t>Бас бухгалтер</t>
  </si>
  <si>
    <t>Тиімді пайыздық мөлшерлеме әдісімен есептелген пайыздық кірістер</t>
  </si>
  <si>
    <t>Пайыздық және ұқсас шығындар</t>
  </si>
  <si>
    <t>Таза пайыздық маржа және ұқсас кірістер</t>
  </si>
  <si>
    <t>Несиелік шығындар бойынша бағалау резерві</t>
  </si>
  <si>
    <t>Таза пайыздық кіріс</t>
  </si>
  <si>
    <t>Комиссиялық кірістер</t>
  </si>
  <si>
    <t>Комиссиялық шығыстар</t>
  </si>
  <si>
    <t>Таза комиссиялық кіріс</t>
  </si>
  <si>
    <t>Шетел валютасымен жасалатын операциялардан түскен таза пайда</t>
  </si>
  <si>
    <t>Басқа кірістер</t>
  </si>
  <si>
    <t>Басқа таза пайызсыз кірістер</t>
  </si>
  <si>
    <t>Жалпы және әкімшілік шығыстар</t>
  </si>
  <si>
    <t>Басқа қызмет бойынша резервтер</t>
  </si>
  <si>
    <t>Пайыздық емес шығындар</t>
  </si>
  <si>
    <t>Салық салуға дейінгі пайда</t>
  </si>
  <si>
    <t>Табыс салығы бойынша шығыстар</t>
  </si>
  <si>
    <t>Кезеңдегі таза пайда</t>
  </si>
  <si>
    <t>Байсынов М.Б.</t>
  </si>
  <si>
    <t>Пайда немесе шығын арқылы әділ құны бойынша бағаланатын қаржылық қаржылық міндеттемелері бар операциялар бойынша таза пайда/(шығын)</t>
  </si>
  <si>
    <t>Каржаубеков А.Ж.</t>
  </si>
  <si>
    <t>Басқа жиынтық кіріс арқылы әділ құны бойынша бағаланатын қаржы активтерімен операциялар бойынша таза пайда</t>
  </si>
  <si>
    <t>Басқарма Төрағасы</t>
  </si>
  <si>
    <t>Қосымша төленген капитал</t>
  </si>
  <si>
    <t>Басқа жиынтық кіріс арқылы әділ құны бойынша ағаланатын қаржы активтерін қайта бағалау жөніндегі резерв</t>
  </si>
  <si>
    <t>Негізгі құралдарды қайта бағалау бойынша резерв</t>
  </si>
  <si>
    <t>Бөлінбеген пайда</t>
  </si>
  <si>
    <t>Капитал жиыны</t>
  </si>
  <si>
    <t>31 желтоқсан 2023 ж.</t>
  </si>
  <si>
    <t>Акционерлерге дивидендтер төлеу</t>
  </si>
  <si>
    <t>Басқа жиынтық табыс</t>
  </si>
  <si>
    <t>БАСҚА ЖИЫНТЫҚ ТАБЫС</t>
  </si>
  <si>
    <t>Кейіннен пайда немесе шығынның бөлігі ретінде жіктелуі мүмкін баптар:</t>
  </si>
  <si>
    <t>Басқа жиынтық кіріс арқылы әділ құны бойынша бағаланатын қаржы активтері бойынша шығудың немесе құнсызданудың нәтижесінде пайдаға немесе шығынға ауыстырылған кірістерді шегергендегі шығыстар</t>
  </si>
  <si>
    <t>ЖИЫНТЫҚ ТАБЫС ЖИЫНЫ</t>
  </si>
  <si>
    <t>Басқа жиынтық кіріс арқылы әділ құн бойынша бағаланатын қаржы активтерінің әділ құнының өзгеруінен таза пайда</t>
  </si>
  <si>
    <t>Қаржы жағдай туралы есеп - 2025 жылғы 31 желтоқсанда аяқталған жыл үшін</t>
  </si>
  <si>
    <t>31 желтоқсан 2025 ж.</t>
  </si>
  <si>
    <t>Пайда немесе шығын туралы есеп - 2025 жылғы 31 желтоқсанда аяқталған жыл үшін</t>
  </si>
  <si>
    <t xml:space="preserve">Негізгі құралдарды қайта бағалаудан түскен пайда </t>
  </si>
  <si>
    <t>Капиталдағы өзгерістер туралы есеп - 2025 жылғы 31 желтоқсанда аяқталған жыл үшін</t>
  </si>
  <si>
    <t>Негізгі құралдарды қайта бағалау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</si>
</sst>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8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0" fillId="0" borderId="0"/>
  </cellStyleXfs>
  <cellXfs count="48">
    <xf numFmtId="0" fontId="0" fillId="0" borderId="0" xfId="0"/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0" fillId="0" borderId="0" xfId="0" applyBorder="1" applyAlignment="1"/>
    <xf numFmtId="0" fontId="0" fillId="0" borderId="0" xfId="0" applyBorder="1"/>
    <xf numFmtId="164" fontId="5" fillId="0" borderId="0" xfId="0" applyNumberFormat="1" applyFont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/>
    <xf numFmtId="0" fontId="3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left" wrapText="1"/>
    </xf>
    <xf numFmtId="0" fontId="4" fillId="0" borderId="0" xfId="0" applyFont="1" applyAlignment="1">
      <alignment horizontal="right" wrapText="1"/>
    </xf>
    <xf numFmtId="0" fontId="1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1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vertical="center"/>
    </xf>
    <xf numFmtId="0" fontId="0" fillId="0" borderId="0" xfId="0" applyFill="1"/>
    <xf numFmtId="0" fontId="11" fillId="0" borderId="1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3"/>
  <sheetViews>
    <sheetView zoomScaleNormal="100" workbookViewId="0">
      <selection activeCell="B4" sqref="B4"/>
    </sheetView>
  </sheetViews>
  <sheetFormatPr defaultRowHeight="14.4" x14ac:dyDescent="0.3"/>
  <cols>
    <col min="1" max="1" width="52.109375" customWidth="1"/>
    <col min="2" max="3" width="16.5546875" bestFit="1" customWidth="1"/>
  </cols>
  <sheetData>
    <row r="1" spans="1:3" x14ac:dyDescent="0.3">
      <c r="A1" s="14" t="s">
        <v>1</v>
      </c>
    </row>
    <row r="2" spans="1:3" x14ac:dyDescent="0.3">
      <c r="A2" s="14" t="s">
        <v>69</v>
      </c>
    </row>
    <row r="4" spans="1:3" ht="24.6" thickBot="1" x14ac:dyDescent="0.35">
      <c r="A4" s="2" t="s">
        <v>32</v>
      </c>
      <c r="B4" s="29" t="s">
        <v>70</v>
      </c>
      <c r="C4" s="29" t="s">
        <v>2</v>
      </c>
    </row>
    <row r="5" spans="1:3" ht="2.4" customHeight="1" x14ac:dyDescent="0.3">
      <c r="A5" s="3"/>
      <c r="B5" s="4"/>
      <c r="C5" s="4"/>
    </row>
    <row r="6" spans="1:3" x14ac:dyDescent="0.3">
      <c r="A6" s="5" t="s">
        <v>3</v>
      </c>
      <c r="B6" s="6"/>
      <c r="C6" s="6"/>
    </row>
    <row r="7" spans="1:3" x14ac:dyDescent="0.3">
      <c r="A7" s="3" t="s">
        <v>4</v>
      </c>
      <c r="B7" s="19">
        <v>185364098.7418043</v>
      </c>
      <c r="C7" s="19">
        <v>78495327</v>
      </c>
    </row>
    <row r="8" spans="1:3" x14ac:dyDescent="0.3">
      <c r="A8" s="3" t="s">
        <v>5</v>
      </c>
      <c r="B8" s="19">
        <v>63809874.094285712</v>
      </c>
      <c r="C8" s="19">
        <v>18479556</v>
      </c>
    </row>
    <row r="9" spans="1:3" x14ac:dyDescent="0.3">
      <c r="A9" s="3" t="s">
        <v>6</v>
      </c>
      <c r="B9" s="19">
        <v>44443419.74831</v>
      </c>
      <c r="C9" s="19">
        <v>32122645</v>
      </c>
    </row>
    <row r="10" spans="1:3" ht="22.8" x14ac:dyDescent="0.3">
      <c r="A10" s="1" t="s">
        <v>7</v>
      </c>
      <c r="B10" s="19">
        <v>15572.382029999999</v>
      </c>
      <c r="C10" s="19">
        <v>28411</v>
      </c>
    </row>
    <row r="11" spans="1:3" x14ac:dyDescent="0.3">
      <c r="A11" s="3" t="s">
        <v>8</v>
      </c>
      <c r="B11" s="19">
        <v>726930600.92834997</v>
      </c>
      <c r="C11" s="19">
        <v>525317980</v>
      </c>
    </row>
    <row r="12" spans="1:3" x14ac:dyDescent="0.3">
      <c r="A12" s="3" t="s">
        <v>9</v>
      </c>
      <c r="B12" s="19">
        <v>6838126.5256000012</v>
      </c>
      <c r="C12" s="19">
        <v>2646093</v>
      </c>
    </row>
    <row r="13" spans="1:3" x14ac:dyDescent="0.3">
      <c r="A13" s="8" t="s">
        <v>10</v>
      </c>
      <c r="B13" s="19"/>
      <c r="C13" s="19"/>
    </row>
    <row r="14" spans="1:3" ht="22.8" x14ac:dyDescent="0.3">
      <c r="A14" s="1" t="s">
        <v>11</v>
      </c>
      <c r="B14" s="19">
        <v>257442822.41572002</v>
      </c>
      <c r="C14" s="19">
        <v>242233341</v>
      </c>
    </row>
    <row r="15" spans="1:3" x14ac:dyDescent="0.3">
      <c r="A15" s="1" t="s">
        <v>12</v>
      </c>
      <c r="B15" s="19">
        <v>29197281.805999998</v>
      </c>
      <c r="C15" s="19">
        <v>88096446</v>
      </c>
    </row>
    <row r="16" spans="1:3" x14ac:dyDescent="0.3">
      <c r="A16" s="3" t="s">
        <v>13</v>
      </c>
      <c r="B16" s="19">
        <v>964016.51549999998</v>
      </c>
      <c r="C16" s="19">
        <v>453509</v>
      </c>
    </row>
    <row r="17" spans="1:3" x14ac:dyDescent="0.3">
      <c r="A17" s="3" t="s">
        <v>14</v>
      </c>
      <c r="B17" s="19">
        <v>0</v>
      </c>
      <c r="C17" s="19">
        <v>836132</v>
      </c>
    </row>
    <row r="18" spans="1:3" x14ac:dyDescent="0.3">
      <c r="A18" s="3" t="s">
        <v>15</v>
      </c>
      <c r="B18" s="19">
        <v>9424409.6351600029</v>
      </c>
      <c r="C18" s="19">
        <v>7602778</v>
      </c>
    </row>
    <row r="19" spans="1:3" x14ac:dyDescent="0.3">
      <c r="A19" s="3" t="s">
        <v>16</v>
      </c>
      <c r="B19" s="19">
        <v>1643870.8508600006</v>
      </c>
      <c r="C19" s="19">
        <v>1604829</v>
      </c>
    </row>
    <row r="20" spans="1:3" x14ac:dyDescent="0.3">
      <c r="A20" s="3" t="s">
        <v>17</v>
      </c>
      <c r="B20" s="19">
        <v>6491573.0996699985</v>
      </c>
      <c r="C20" s="19">
        <v>4554899</v>
      </c>
    </row>
    <row r="21" spans="1:3" ht="2.4" customHeight="1" thickBot="1" x14ac:dyDescent="0.35">
      <c r="A21" s="9"/>
      <c r="B21" s="20"/>
      <c r="C21" s="20"/>
    </row>
    <row r="22" spans="1:3" ht="2.4" customHeight="1" x14ac:dyDescent="0.3">
      <c r="A22" s="3"/>
      <c r="B22" s="19"/>
      <c r="C22" s="19"/>
    </row>
    <row r="23" spans="1:3" x14ac:dyDescent="0.3">
      <c r="A23" s="10" t="s">
        <v>18</v>
      </c>
      <c r="B23" s="21">
        <v>1332565666.7432902</v>
      </c>
      <c r="C23" s="21">
        <f>SUM(C7:C20)</f>
        <v>1002471946</v>
      </c>
    </row>
    <row r="24" spans="1:3" ht="15" thickBot="1" x14ac:dyDescent="0.35">
      <c r="A24" s="12"/>
      <c r="B24" s="22"/>
      <c r="C24" s="22"/>
    </row>
    <row r="25" spans="1:3" ht="2.4" customHeight="1" x14ac:dyDescent="0.3">
      <c r="A25" s="6"/>
      <c r="B25" s="19"/>
      <c r="C25" s="28"/>
    </row>
    <row r="26" spans="1:3" x14ac:dyDescent="0.3">
      <c r="A26" s="10" t="s">
        <v>19</v>
      </c>
      <c r="B26" s="19"/>
      <c r="C26" s="28"/>
    </row>
    <row r="27" spans="1:3" ht="22.8" x14ac:dyDescent="0.3">
      <c r="A27" s="1" t="s">
        <v>20</v>
      </c>
      <c r="B27" s="19">
        <v>25905.530130000003</v>
      </c>
      <c r="C27" s="19">
        <v>81578</v>
      </c>
    </row>
    <row r="28" spans="1:3" x14ac:dyDescent="0.3">
      <c r="A28" s="3" t="s">
        <v>21</v>
      </c>
      <c r="B28" s="19">
        <v>35426265.695519999</v>
      </c>
      <c r="C28" s="19">
        <v>6364242</v>
      </c>
    </row>
    <row r="29" spans="1:3" x14ac:dyDescent="0.3">
      <c r="A29" s="3" t="s">
        <v>22</v>
      </c>
      <c r="B29" s="19">
        <v>993299935.93422031</v>
      </c>
      <c r="C29" s="19">
        <v>801409862</v>
      </c>
    </row>
    <row r="30" spans="1:3" x14ac:dyDescent="0.3">
      <c r="A30" s="3" t="s">
        <v>23</v>
      </c>
      <c r="B30" s="19">
        <v>114289724.52500999</v>
      </c>
      <c r="C30" s="19">
        <v>32808452</v>
      </c>
    </row>
    <row r="31" spans="1:3" x14ac:dyDescent="0.3">
      <c r="A31" s="3" t="s">
        <v>24</v>
      </c>
      <c r="B31" s="19">
        <v>339040.91743000009</v>
      </c>
      <c r="C31" s="19">
        <v>1210044</v>
      </c>
    </row>
    <row r="32" spans="1:3" x14ac:dyDescent="0.3">
      <c r="A32" s="3" t="s">
        <v>25</v>
      </c>
      <c r="B32" s="19">
        <v>23776889.928609997</v>
      </c>
      <c r="C32" s="19">
        <v>22986531</v>
      </c>
    </row>
    <row r="33" spans="1:3" ht="2.4" customHeight="1" thickBot="1" x14ac:dyDescent="0.35">
      <c r="A33" s="9"/>
      <c r="B33" s="20"/>
      <c r="C33" s="20"/>
    </row>
    <row r="34" spans="1:3" ht="2.4" customHeight="1" x14ac:dyDescent="0.3">
      <c r="A34" s="3"/>
      <c r="B34" s="19"/>
      <c r="C34" s="19"/>
    </row>
    <row r="35" spans="1:3" x14ac:dyDescent="0.3">
      <c r="A35" s="10" t="s">
        <v>26</v>
      </c>
      <c r="B35" s="21">
        <v>1167157762.5309203</v>
      </c>
      <c r="C35" s="21">
        <f>SUM(C27:C32)</f>
        <v>864860709</v>
      </c>
    </row>
    <row r="36" spans="1:3" ht="15" thickBot="1" x14ac:dyDescent="0.35">
      <c r="A36" s="12"/>
      <c r="B36" s="22"/>
      <c r="C36" s="22"/>
    </row>
    <row r="37" spans="1:3" ht="2.4" customHeight="1" x14ac:dyDescent="0.3">
      <c r="A37" s="6"/>
      <c r="B37" s="19"/>
      <c r="C37" s="28"/>
    </row>
    <row r="38" spans="1:3" x14ac:dyDescent="0.3">
      <c r="A38" s="10" t="s">
        <v>0</v>
      </c>
      <c r="B38" s="19"/>
      <c r="C38" s="28"/>
    </row>
    <row r="39" spans="1:3" x14ac:dyDescent="0.3">
      <c r="A39" s="3" t="s">
        <v>27</v>
      </c>
      <c r="B39" s="19">
        <v>7050000</v>
      </c>
      <c r="C39" s="19">
        <v>7050000</v>
      </c>
    </row>
    <row r="40" spans="1:3" x14ac:dyDescent="0.3">
      <c r="A40" s="3" t="s">
        <v>28</v>
      </c>
      <c r="B40" s="19">
        <v>220972.88709999999</v>
      </c>
      <c r="C40" s="19">
        <v>220973</v>
      </c>
    </row>
    <row r="41" spans="1:3" ht="22.8" x14ac:dyDescent="0.3">
      <c r="A41" s="1" t="s">
        <v>29</v>
      </c>
      <c r="B41" s="19">
        <v>-1364292.9405600003</v>
      </c>
      <c r="C41" s="19">
        <v>-4099021</v>
      </c>
    </row>
    <row r="42" spans="1:3" x14ac:dyDescent="0.3">
      <c r="A42" s="3" t="s">
        <v>30</v>
      </c>
      <c r="B42" s="19">
        <v>159501224.26583001</v>
      </c>
      <c r="C42" s="19">
        <v>134439285</v>
      </c>
    </row>
    <row r="43" spans="1:3" ht="2.4" customHeight="1" thickBot="1" x14ac:dyDescent="0.35">
      <c r="A43" s="9"/>
      <c r="B43" s="20"/>
      <c r="C43" s="20"/>
    </row>
    <row r="44" spans="1:3" ht="2.4" customHeight="1" x14ac:dyDescent="0.3">
      <c r="A44" s="3"/>
      <c r="B44" s="19"/>
      <c r="C44" s="19"/>
    </row>
    <row r="45" spans="1:3" x14ac:dyDescent="0.3">
      <c r="A45" s="10" t="s">
        <v>0</v>
      </c>
      <c r="B45" s="21">
        <v>165407904.21237001</v>
      </c>
      <c r="C45" s="21">
        <f>SUM(C39:C42)</f>
        <v>137611237</v>
      </c>
    </row>
    <row r="46" spans="1:3" ht="15" thickBot="1" x14ac:dyDescent="0.35">
      <c r="A46" s="12"/>
      <c r="B46" s="22"/>
      <c r="C46" s="22"/>
    </row>
    <row r="47" spans="1:3" ht="2.4" customHeight="1" x14ac:dyDescent="0.3">
      <c r="A47" s="10"/>
      <c r="B47" s="21"/>
      <c r="C47" s="21"/>
    </row>
    <row r="48" spans="1:3" x14ac:dyDescent="0.3">
      <c r="A48" s="10" t="s">
        <v>31</v>
      </c>
      <c r="B48" s="21">
        <v>1332565666.7432902</v>
      </c>
      <c r="C48" s="21">
        <f>C35+C45</f>
        <v>1002471946</v>
      </c>
    </row>
    <row r="49" spans="1:3" ht="2.4" customHeight="1" thickBot="1" x14ac:dyDescent="0.35">
      <c r="A49" s="13"/>
      <c r="B49" s="23"/>
      <c r="C49" s="23"/>
    </row>
    <row r="50" spans="1:3" ht="15" thickTop="1" x14ac:dyDescent="0.3"/>
    <row r="51" spans="1:3" x14ac:dyDescent="0.3">
      <c r="A51" s="3" t="s">
        <v>55</v>
      </c>
      <c r="B51" s="7"/>
      <c r="C51" s="7" t="s">
        <v>51</v>
      </c>
    </row>
    <row r="52" spans="1:3" x14ac:dyDescent="0.3">
      <c r="A52" s="3"/>
      <c r="B52" s="7"/>
      <c r="C52" s="7"/>
    </row>
    <row r="53" spans="1:3" x14ac:dyDescent="0.3">
      <c r="A53" s="3" t="s">
        <v>33</v>
      </c>
      <c r="B53" s="7"/>
      <c r="C53" s="7" t="s">
        <v>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2"/>
  <sheetViews>
    <sheetView zoomScaleNormal="100" workbookViewId="0">
      <selection activeCell="A50" sqref="A50"/>
    </sheetView>
  </sheetViews>
  <sheetFormatPr defaultColWidth="9.109375" defaultRowHeight="15" customHeight="1" x14ac:dyDescent="0.3"/>
  <cols>
    <col min="1" max="1" width="52.109375" style="17" customWidth="1"/>
    <col min="2" max="3" width="16.5546875" style="18" bestFit="1" customWidth="1"/>
    <col min="4" max="4" width="9.109375" style="18" customWidth="1"/>
    <col min="5" max="16384" width="9.109375" style="18"/>
  </cols>
  <sheetData>
    <row r="1" spans="1:3" ht="15" customHeight="1" x14ac:dyDescent="0.3">
      <c r="A1" s="15" t="s">
        <v>1</v>
      </c>
    </row>
    <row r="2" spans="1:3" ht="15" customHeight="1" x14ac:dyDescent="0.3">
      <c r="A2" s="15" t="s">
        <v>71</v>
      </c>
    </row>
    <row r="4" spans="1:3" ht="24.6" thickBot="1" x14ac:dyDescent="0.35">
      <c r="A4" s="2" t="s">
        <v>32</v>
      </c>
      <c r="B4" s="29" t="s">
        <v>70</v>
      </c>
      <c r="C4" s="29" t="s">
        <v>2</v>
      </c>
    </row>
    <row r="5" spans="1:3" ht="15" customHeight="1" x14ac:dyDescent="0.3">
      <c r="A5" s="8"/>
      <c r="B5" s="11"/>
      <c r="C5" s="11"/>
    </row>
    <row r="6" spans="1:3" ht="22.8" x14ac:dyDescent="0.3">
      <c r="A6" s="1" t="s">
        <v>34</v>
      </c>
      <c r="B6" s="24">
        <v>136558403.47882998</v>
      </c>
      <c r="C6" s="24">
        <v>107264007</v>
      </c>
    </row>
    <row r="7" spans="1:3" ht="15" customHeight="1" x14ac:dyDescent="0.3">
      <c r="A7" s="3" t="s">
        <v>35</v>
      </c>
      <c r="B7" s="24">
        <v>-79233553.91534999</v>
      </c>
      <c r="C7" s="24">
        <v>-50995857</v>
      </c>
    </row>
    <row r="8" spans="1:3" ht="2.4" customHeight="1" thickBot="1" x14ac:dyDescent="0.35">
      <c r="A8" s="9"/>
      <c r="B8" s="25"/>
      <c r="C8" s="25"/>
    </row>
    <row r="9" spans="1:3" ht="2.4" customHeight="1" x14ac:dyDescent="0.3">
      <c r="A9" s="3"/>
      <c r="B9" s="24"/>
      <c r="C9" s="24"/>
    </row>
    <row r="10" spans="1:3" ht="15" customHeight="1" x14ac:dyDescent="0.3">
      <c r="A10" s="10" t="s">
        <v>36</v>
      </c>
      <c r="B10" s="26">
        <f>B6+B7</f>
        <v>57324849.56347999</v>
      </c>
      <c r="C10" s="26">
        <f>C6+C7</f>
        <v>56268150</v>
      </c>
    </row>
    <row r="11" spans="1:3" ht="15" customHeight="1" x14ac:dyDescent="0.3">
      <c r="A11" s="3" t="s">
        <v>37</v>
      </c>
      <c r="B11" s="24">
        <v>-4156126.9446599926</v>
      </c>
      <c r="C11" s="24">
        <v>-6975646</v>
      </c>
    </row>
    <row r="12" spans="1:3" ht="2.4" customHeight="1" thickBot="1" x14ac:dyDescent="0.35">
      <c r="A12" s="9"/>
      <c r="B12" s="25"/>
      <c r="C12" s="25"/>
    </row>
    <row r="13" spans="1:3" ht="2.4" customHeight="1" x14ac:dyDescent="0.3">
      <c r="A13" s="3"/>
      <c r="B13" s="24"/>
      <c r="C13" s="24"/>
    </row>
    <row r="14" spans="1:3" ht="15" customHeight="1" x14ac:dyDescent="0.3">
      <c r="A14" s="10" t="s">
        <v>38</v>
      </c>
      <c r="B14" s="26">
        <f>B10+B11</f>
        <v>53168722.618819997</v>
      </c>
      <c r="C14" s="26">
        <f>C10+C11</f>
        <v>49292504</v>
      </c>
    </row>
    <row r="15" spans="1:3" ht="2.4" customHeight="1" thickBot="1" x14ac:dyDescent="0.35">
      <c r="A15" s="12"/>
      <c r="B15" s="27"/>
      <c r="C15" s="27"/>
    </row>
    <row r="16" spans="1:3" ht="15" customHeight="1" x14ac:dyDescent="0.3">
      <c r="A16" s="10"/>
      <c r="B16" s="26"/>
      <c r="C16" s="26"/>
    </row>
    <row r="17" spans="1:3" ht="15" customHeight="1" x14ac:dyDescent="0.3">
      <c r="A17" s="3" t="s">
        <v>39</v>
      </c>
      <c r="B17" s="24">
        <v>6572494.9176899996</v>
      </c>
      <c r="C17" s="24">
        <v>4980948</v>
      </c>
    </row>
    <row r="18" spans="1:3" ht="15" customHeight="1" x14ac:dyDescent="0.3">
      <c r="A18" s="3" t="s">
        <v>40</v>
      </c>
      <c r="B18" s="24">
        <v>-5534475.7978400001</v>
      </c>
      <c r="C18" s="24">
        <v>-4232509</v>
      </c>
    </row>
    <row r="19" spans="1:3" ht="2.4" customHeight="1" thickBot="1" x14ac:dyDescent="0.35">
      <c r="A19" s="9"/>
      <c r="B19" s="25"/>
      <c r="C19" s="25"/>
    </row>
    <row r="20" spans="1:3" ht="2.4" customHeight="1" x14ac:dyDescent="0.3">
      <c r="A20" s="3"/>
      <c r="B20" s="24"/>
      <c r="C20" s="24"/>
    </row>
    <row r="21" spans="1:3" ht="15" customHeight="1" x14ac:dyDescent="0.3">
      <c r="A21" s="10" t="s">
        <v>41</v>
      </c>
      <c r="B21" s="26">
        <f>B17+B18</f>
        <v>1038019.1198499994</v>
      </c>
      <c r="C21" s="26">
        <f>C17+C18</f>
        <v>748439</v>
      </c>
    </row>
    <row r="22" spans="1:3" ht="2.4" customHeight="1" thickBot="1" x14ac:dyDescent="0.35">
      <c r="A22" s="12"/>
      <c r="B22" s="27"/>
      <c r="C22" s="27"/>
    </row>
    <row r="23" spans="1:3" ht="15" customHeight="1" x14ac:dyDescent="0.3">
      <c r="A23" s="10"/>
      <c r="B23" s="26"/>
      <c r="C23" s="26"/>
    </row>
    <row r="24" spans="1:3" ht="34.200000000000003" x14ac:dyDescent="0.3">
      <c r="A24" s="1" t="s">
        <v>52</v>
      </c>
      <c r="B24" s="24">
        <v>1827332.1097400002</v>
      </c>
      <c r="C24" s="24">
        <v>-496306</v>
      </c>
    </row>
    <row r="25" spans="1:3" ht="22.8" x14ac:dyDescent="0.3">
      <c r="A25" s="1" t="s">
        <v>54</v>
      </c>
      <c r="B25" s="24">
        <v>1210673.9267500001</v>
      </c>
      <c r="C25" s="24">
        <v>912121</v>
      </c>
    </row>
    <row r="26" spans="1:3" ht="22.8" x14ac:dyDescent="0.3">
      <c r="A26" s="1" t="s">
        <v>42</v>
      </c>
      <c r="B26" s="24">
        <v>3665286.9793600007</v>
      </c>
      <c r="C26" s="24">
        <v>7651965</v>
      </c>
    </row>
    <row r="27" spans="1:3" ht="15" customHeight="1" x14ac:dyDescent="0.3">
      <c r="A27" s="3" t="s">
        <v>43</v>
      </c>
      <c r="B27" s="24">
        <v>917733.97201999999</v>
      </c>
      <c r="C27" s="24">
        <v>340569</v>
      </c>
    </row>
    <row r="28" spans="1:3" ht="2.4" customHeight="1" thickBot="1" x14ac:dyDescent="0.35">
      <c r="A28" s="9"/>
      <c r="B28" s="25"/>
      <c r="C28" s="25"/>
    </row>
    <row r="29" spans="1:3" ht="2.4" customHeight="1" x14ac:dyDescent="0.3">
      <c r="A29" s="3"/>
      <c r="B29" s="24"/>
      <c r="C29" s="24"/>
    </row>
    <row r="30" spans="1:3" ht="15" customHeight="1" x14ac:dyDescent="0.3">
      <c r="A30" s="10" t="s">
        <v>44</v>
      </c>
      <c r="B30" s="26">
        <f>SUM(B24:B27)</f>
        <v>7621026.9878700012</v>
      </c>
      <c r="C30" s="26">
        <f>SUM(C24:C27)</f>
        <v>8408349</v>
      </c>
    </row>
    <row r="31" spans="1:3" ht="2.4" customHeight="1" thickBot="1" x14ac:dyDescent="0.35">
      <c r="A31" s="12"/>
      <c r="B31" s="27"/>
      <c r="C31" s="27"/>
    </row>
    <row r="32" spans="1:3" ht="15" customHeight="1" x14ac:dyDescent="0.3">
      <c r="A32" s="16"/>
      <c r="B32" s="24"/>
      <c r="C32" s="24"/>
    </row>
    <row r="33" spans="1:3" ht="15" customHeight="1" x14ac:dyDescent="0.3">
      <c r="A33" s="3" t="s">
        <v>45</v>
      </c>
      <c r="B33" s="24">
        <v>-14548767.542790001</v>
      </c>
      <c r="C33" s="24">
        <v>-17396066</v>
      </c>
    </row>
    <row r="34" spans="1:3" ht="15" customHeight="1" x14ac:dyDescent="0.3">
      <c r="A34" s="3" t="s">
        <v>46</v>
      </c>
      <c r="B34" s="24">
        <v>909428.6651199999</v>
      </c>
      <c r="C34" s="24">
        <v>2171584</v>
      </c>
    </row>
    <row r="35" spans="1:3" ht="2.4" customHeight="1" thickBot="1" x14ac:dyDescent="0.35">
      <c r="A35" s="9"/>
      <c r="B35" s="25"/>
      <c r="C35" s="25"/>
    </row>
    <row r="36" spans="1:3" ht="2.4" customHeight="1" x14ac:dyDescent="0.3">
      <c r="A36" s="3"/>
      <c r="B36" s="24"/>
      <c r="C36" s="24"/>
    </row>
    <row r="37" spans="1:3" ht="15" customHeight="1" x14ac:dyDescent="0.3">
      <c r="A37" s="10" t="s">
        <v>47</v>
      </c>
      <c r="B37" s="26">
        <f>B33+B34</f>
        <v>-13639338.877670001</v>
      </c>
      <c r="C37" s="26">
        <f>C33+C34</f>
        <v>-15224482</v>
      </c>
    </row>
    <row r="38" spans="1:3" ht="2.4" customHeight="1" thickBot="1" x14ac:dyDescent="0.35">
      <c r="A38" s="12"/>
      <c r="B38" s="27"/>
      <c r="C38" s="27"/>
    </row>
    <row r="39" spans="1:3" ht="15" customHeight="1" x14ac:dyDescent="0.3">
      <c r="A39" s="16"/>
      <c r="B39" s="24"/>
      <c r="C39" s="24"/>
    </row>
    <row r="40" spans="1:3" ht="15" customHeight="1" x14ac:dyDescent="0.3">
      <c r="A40" s="10" t="s">
        <v>48</v>
      </c>
      <c r="B40" s="26">
        <f>B14+B21+B30+B37</f>
        <v>48188429.848869994</v>
      </c>
      <c r="C40" s="26">
        <f>C14+C21+C30+C37</f>
        <v>43224810</v>
      </c>
    </row>
    <row r="41" spans="1:3" ht="15" customHeight="1" x14ac:dyDescent="0.3">
      <c r="A41" s="3" t="s">
        <v>49</v>
      </c>
      <c r="B41" s="24">
        <v>-8184643.1000600001</v>
      </c>
      <c r="C41" s="24">
        <v>-4116612</v>
      </c>
    </row>
    <row r="42" spans="1:3" ht="2.4" customHeight="1" thickBot="1" x14ac:dyDescent="0.35">
      <c r="A42" s="9"/>
      <c r="B42" s="25"/>
      <c r="C42" s="25"/>
    </row>
    <row r="43" spans="1:3" ht="2.4" customHeight="1" x14ac:dyDescent="0.3">
      <c r="A43" s="3"/>
      <c r="B43" s="24"/>
      <c r="C43" s="24"/>
    </row>
    <row r="44" spans="1:3" ht="15" customHeight="1" x14ac:dyDescent="0.3">
      <c r="A44" s="10" t="s">
        <v>50</v>
      </c>
      <c r="B44" s="26">
        <f>B40+B41</f>
        <v>40003786.748809993</v>
      </c>
      <c r="C44" s="26">
        <f>C40+C41</f>
        <v>39108198</v>
      </c>
    </row>
    <row r="45" spans="1:3" ht="2.4" customHeight="1" thickBot="1" x14ac:dyDescent="0.35">
      <c r="A45" s="12"/>
      <c r="B45" s="27"/>
      <c r="C45" s="27"/>
    </row>
    <row r="47" spans="1:3" ht="15" customHeight="1" x14ac:dyDescent="0.3">
      <c r="A47" s="10" t="s">
        <v>64</v>
      </c>
      <c r="B47" s="24"/>
      <c r="C47" s="24"/>
    </row>
    <row r="48" spans="1:3" ht="22.8" x14ac:dyDescent="0.3">
      <c r="A48" s="1" t="s">
        <v>65</v>
      </c>
      <c r="B48" s="24"/>
      <c r="C48" s="24"/>
    </row>
    <row r="49" spans="1:3" ht="22.8" x14ac:dyDescent="0.3">
      <c r="A49" s="1" t="s">
        <v>68</v>
      </c>
      <c r="B49" s="24">
        <v>3887266</v>
      </c>
      <c r="C49" s="24">
        <v>-1559738</v>
      </c>
    </row>
    <row r="50" spans="1:3" ht="14.4" x14ac:dyDescent="0.3">
      <c r="A50" s="3" t="s">
        <v>72</v>
      </c>
      <c r="B50" s="24">
        <v>58136</v>
      </c>
      <c r="C50" s="24">
        <v>0</v>
      </c>
    </row>
    <row r="51" spans="1:3" ht="45.6" x14ac:dyDescent="0.3">
      <c r="A51" s="1" t="s">
        <v>66</v>
      </c>
      <c r="B51" s="24">
        <v>-1210674</v>
      </c>
      <c r="C51" s="24">
        <v>-912121</v>
      </c>
    </row>
    <row r="52" spans="1:3" ht="2.4" customHeight="1" thickBot="1" x14ac:dyDescent="0.35">
      <c r="A52" s="9"/>
      <c r="B52" s="25"/>
      <c r="C52" s="25"/>
    </row>
    <row r="53" spans="1:3" ht="2.4" customHeight="1" x14ac:dyDescent="0.3">
      <c r="A53" s="3"/>
      <c r="B53" s="24"/>
      <c r="C53" s="24"/>
    </row>
    <row r="54" spans="1:3" ht="15" customHeight="1" x14ac:dyDescent="0.3">
      <c r="A54" s="10" t="s">
        <v>64</v>
      </c>
      <c r="B54" s="26">
        <f>SUM(B49:B53)</f>
        <v>2734728</v>
      </c>
      <c r="C54" s="26">
        <v>-2471859</v>
      </c>
    </row>
    <row r="55" spans="1:3" ht="2.4" customHeight="1" thickBot="1" x14ac:dyDescent="0.35">
      <c r="A55" s="12"/>
      <c r="B55" s="27"/>
      <c r="C55" s="27"/>
    </row>
    <row r="56" spans="1:3" ht="2.4" customHeight="1" x14ac:dyDescent="0.3">
      <c r="A56" s="10"/>
      <c r="B56" s="26"/>
      <c r="C56" s="26"/>
    </row>
    <row r="57" spans="1:3" ht="15" customHeight="1" x14ac:dyDescent="0.3">
      <c r="A57" s="10" t="s">
        <v>67</v>
      </c>
      <c r="B57" s="26">
        <f>B44+B54</f>
        <v>42738514.748809993</v>
      </c>
      <c r="C57" s="26">
        <v>36636339</v>
      </c>
    </row>
    <row r="58" spans="1:3" ht="2.4" customHeight="1" thickBot="1" x14ac:dyDescent="0.35">
      <c r="A58" s="12"/>
      <c r="B58" s="27"/>
      <c r="C58" s="27"/>
    </row>
    <row r="60" spans="1:3" ht="15" customHeight="1" x14ac:dyDescent="0.3">
      <c r="A60" s="3" t="s">
        <v>55</v>
      </c>
      <c r="B60" s="7"/>
      <c r="C60" s="7" t="s">
        <v>51</v>
      </c>
    </row>
    <row r="61" spans="1:3" ht="15" customHeight="1" x14ac:dyDescent="0.3">
      <c r="A61" s="3"/>
      <c r="B61" s="7"/>
      <c r="C61" s="7"/>
    </row>
    <row r="62" spans="1:3" ht="15" customHeight="1" x14ac:dyDescent="0.3">
      <c r="A62" s="3" t="s">
        <v>33</v>
      </c>
      <c r="B62" s="7"/>
      <c r="C62" s="7" t="s">
        <v>53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tabSelected="1" workbookViewId="0">
      <selection activeCell="G24" sqref="G24"/>
    </sheetView>
  </sheetViews>
  <sheetFormatPr defaultRowHeight="14.4" x14ac:dyDescent="0.3"/>
  <cols>
    <col min="1" max="1" width="29.44140625" bestFit="1" customWidth="1"/>
    <col min="2" max="6" width="19" customWidth="1"/>
    <col min="7" max="7" width="12" bestFit="1" customWidth="1"/>
  </cols>
  <sheetData>
    <row r="1" spans="1:7" x14ac:dyDescent="0.3">
      <c r="A1" s="15" t="s">
        <v>1</v>
      </c>
    </row>
    <row r="2" spans="1:7" x14ac:dyDescent="0.3">
      <c r="A2" s="15" t="s">
        <v>73</v>
      </c>
    </row>
    <row r="4" spans="1:7" ht="84.75" customHeight="1" x14ac:dyDescent="0.3">
      <c r="A4" s="30" t="s">
        <v>32</v>
      </c>
      <c r="B4" s="31" t="s">
        <v>27</v>
      </c>
      <c r="C4" s="32" t="s">
        <v>56</v>
      </c>
      <c r="D4" s="33" t="s">
        <v>57</v>
      </c>
      <c r="E4" s="31" t="s">
        <v>58</v>
      </c>
      <c r="F4" s="31" t="s">
        <v>59</v>
      </c>
      <c r="G4" s="31" t="s">
        <v>60</v>
      </c>
    </row>
    <row r="5" spans="1:7" x14ac:dyDescent="0.3">
      <c r="A5" s="5"/>
      <c r="B5" s="11"/>
      <c r="C5" s="34"/>
      <c r="D5" s="4"/>
      <c r="E5" s="11"/>
      <c r="F5" s="11"/>
      <c r="G5" s="11"/>
    </row>
    <row r="6" spans="1:7" ht="15" customHeight="1" x14ac:dyDescent="0.3">
      <c r="A6" s="5" t="s">
        <v>61</v>
      </c>
      <c r="B6" s="21">
        <v>7050000</v>
      </c>
      <c r="C6" s="21">
        <v>220973</v>
      </c>
      <c r="D6" s="21">
        <v>-1627162</v>
      </c>
      <c r="E6" s="21">
        <v>96058</v>
      </c>
      <c r="F6" s="21">
        <v>112235047</v>
      </c>
      <c r="G6" s="21">
        <v>117974916</v>
      </c>
    </row>
    <row r="7" spans="1:7" ht="2.4" customHeight="1" thickBot="1" x14ac:dyDescent="0.35">
      <c r="A7" s="35"/>
      <c r="B7" s="36"/>
      <c r="C7" s="36"/>
      <c r="D7" s="36"/>
      <c r="E7" s="36"/>
      <c r="F7" s="36"/>
      <c r="G7" s="36"/>
    </row>
    <row r="8" spans="1:7" ht="15" customHeight="1" x14ac:dyDescent="0.3">
      <c r="A8" s="5"/>
      <c r="B8" s="37"/>
      <c r="C8" s="37"/>
      <c r="D8" s="37"/>
      <c r="E8" s="37"/>
      <c r="F8" s="37"/>
      <c r="G8" s="37"/>
    </row>
    <row r="9" spans="1:7" x14ac:dyDescent="0.3">
      <c r="A9" s="38" t="s">
        <v>62</v>
      </c>
      <c r="B9" s="19">
        <v>0</v>
      </c>
      <c r="C9" s="19">
        <v>0</v>
      </c>
      <c r="D9" s="19">
        <v>0</v>
      </c>
      <c r="E9" s="19">
        <v>0</v>
      </c>
      <c r="F9" s="19">
        <v>-17000018</v>
      </c>
      <c r="G9" s="19">
        <v>-17000018</v>
      </c>
    </row>
    <row r="10" spans="1:7" ht="15" customHeight="1" x14ac:dyDescent="0.3">
      <c r="A10" s="38" t="s">
        <v>50</v>
      </c>
      <c r="B10" s="19">
        <v>0</v>
      </c>
      <c r="C10" s="19">
        <v>0</v>
      </c>
      <c r="D10" s="19">
        <v>0</v>
      </c>
      <c r="E10" s="19">
        <v>0</v>
      </c>
      <c r="F10" s="19">
        <v>39108198</v>
      </c>
      <c r="G10" s="19">
        <v>39108198</v>
      </c>
    </row>
    <row r="11" spans="1:7" ht="15" customHeight="1" x14ac:dyDescent="0.3">
      <c r="A11" s="38" t="s">
        <v>74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s="41" customFormat="1" ht="15" customHeight="1" x14ac:dyDescent="0.3">
      <c r="A12" s="39" t="s">
        <v>63</v>
      </c>
      <c r="B12" s="40">
        <v>0</v>
      </c>
      <c r="C12" s="40">
        <v>0</v>
      </c>
      <c r="D12" s="40">
        <v>-2471859</v>
      </c>
      <c r="E12" s="40">
        <v>0</v>
      </c>
      <c r="F12" s="40">
        <v>0</v>
      </c>
      <c r="G12" s="40">
        <v>-2471859</v>
      </c>
    </row>
    <row r="13" spans="1:7" s="41" customFormat="1" ht="2.4" customHeight="1" thickBot="1" x14ac:dyDescent="0.35">
      <c r="A13" s="42"/>
      <c r="B13" s="43"/>
      <c r="C13" s="43"/>
      <c r="D13" s="43"/>
      <c r="E13" s="43"/>
      <c r="F13" s="43"/>
      <c r="G13" s="43"/>
    </row>
    <row r="14" spans="1:7" s="41" customFormat="1" ht="15" customHeight="1" x14ac:dyDescent="0.3">
      <c r="A14" s="39"/>
      <c r="B14" s="40"/>
      <c r="C14" s="40"/>
      <c r="D14" s="40"/>
      <c r="E14" s="40"/>
      <c r="F14" s="40"/>
      <c r="G14" s="40"/>
    </row>
    <row r="15" spans="1:7" s="41" customFormat="1" ht="15" customHeight="1" x14ac:dyDescent="0.3">
      <c r="A15" s="5" t="s">
        <v>2</v>
      </c>
      <c r="B15" s="44">
        <v>7050000</v>
      </c>
      <c r="C15" s="44">
        <v>220973</v>
      </c>
      <c r="D15" s="44">
        <v>-4099021</v>
      </c>
      <c r="E15" s="44">
        <v>96058</v>
      </c>
      <c r="F15" s="44">
        <v>134343227</v>
      </c>
      <c r="G15" s="44">
        <f>SUM(B15:F15)</f>
        <v>137611237</v>
      </c>
    </row>
    <row r="16" spans="1:7" s="41" customFormat="1" ht="2.4" customHeight="1" thickBot="1" x14ac:dyDescent="0.35">
      <c r="A16" s="45"/>
      <c r="B16" s="46"/>
      <c r="C16" s="46"/>
      <c r="D16" s="46"/>
      <c r="E16" s="46"/>
      <c r="F16" s="46"/>
      <c r="G16" s="46"/>
    </row>
    <row r="17" spans="1:7" s="41" customFormat="1" ht="15" customHeight="1" x14ac:dyDescent="0.3">
      <c r="A17" s="47"/>
      <c r="B17" s="44"/>
      <c r="C17" s="44"/>
      <c r="D17" s="44"/>
      <c r="E17" s="44"/>
      <c r="F17" s="44"/>
      <c r="G17" s="44"/>
    </row>
    <row r="18" spans="1:7" s="41" customFormat="1" ht="15" customHeight="1" x14ac:dyDescent="0.3">
      <c r="A18" s="39" t="s">
        <v>62</v>
      </c>
      <c r="B18" s="40">
        <v>0</v>
      </c>
      <c r="C18" s="40">
        <v>0</v>
      </c>
      <c r="D18" s="40">
        <v>0</v>
      </c>
      <c r="E18" s="40">
        <v>0</v>
      </c>
      <c r="F18" s="40">
        <v>-15000003</v>
      </c>
      <c r="G18" s="40">
        <f t="shared" ref="G18:G21" si="0">SUM(B18:F18)</f>
        <v>-15000003</v>
      </c>
    </row>
    <row r="19" spans="1:7" s="41" customFormat="1" ht="15" customHeight="1" x14ac:dyDescent="0.3">
      <c r="A19" s="39" t="s">
        <v>50</v>
      </c>
      <c r="B19" s="40">
        <v>0</v>
      </c>
      <c r="C19" s="40">
        <v>0</v>
      </c>
      <c r="D19" s="40">
        <v>0</v>
      </c>
      <c r="E19" s="40">
        <v>0</v>
      </c>
      <c r="F19" s="40">
        <v>40003786.748810001</v>
      </c>
      <c r="G19" s="40">
        <f t="shared" si="0"/>
        <v>40003786.748810001</v>
      </c>
    </row>
    <row r="20" spans="1:7" s="41" customFormat="1" ht="15" customHeight="1" x14ac:dyDescent="0.3">
      <c r="A20" s="38" t="s">
        <v>74</v>
      </c>
      <c r="B20" s="40">
        <v>0</v>
      </c>
      <c r="C20" s="40">
        <v>0</v>
      </c>
      <c r="D20" s="40">
        <v>0</v>
      </c>
      <c r="E20" s="40">
        <v>58135.573470000003</v>
      </c>
      <c r="F20" s="40">
        <v>18.864470000000001</v>
      </c>
      <c r="G20" s="40">
        <f t="shared" si="0"/>
        <v>58154.437940000003</v>
      </c>
    </row>
    <row r="21" spans="1:7" s="41" customFormat="1" ht="15" customHeight="1" x14ac:dyDescent="0.3">
      <c r="A21" s="39" t="s">
        <v>63</v>
      </c>
      <c r="B21" s="40">
        <v>0</v>
      </c>
      <c r="C21" s="40">
        <v>0</v>
      </c>
      <c r="D21" s="40">
        <v>2734728.1161600002</v>
      </c>
      <c r="E21" s="40">
        <v>1</v>
      </c>
      <c r="F21" s="40">
        <v>0</v>
      </c>
      <c r="G21" s="40">
        <f t="shared" si="0"/>
        <v>2734729.1161600002</v>
      </c>
    </row>
    <row r="22" spans="1:7" s="41" customFormat="1" ht="2.4" customHeight="1" thickBot="1" x14ac:dyDescent="0.35">
      <c r="A22" s="42"/>
      <c r="B22" s="43"/>
      <c r="C22" s="43"/>
      <c r="D22" s="43"/>
      <c r="E22" s="43"/>
      <c r="F22" s="43"/>
      <c r="G22" s="43"/>
    </row>
    <row r="23" spans="1:7" s="41" customFormat="1" ht="15" customHeight="1" x14ac:dyDescent="0.3">
      <c r="A23" s="39"/>
      <c r="B23" s="40"/>
      <c r="C23" s="40"/>
      <c r="D23" s="40"/>
      <c r="E23" s="40"/>
      <c r="F23" s="40"/>
      <c r="G23" s="40"/>
    </row>
    <row r="24" spans="1:7" s="41" customFormat="1" ht="15" customHeight="1" x14ac:dyDescent="0.3">
      <c r="A24" s="5" t="s">
        <v>70</v>
      </c>
      <c r="B24" s="44">
        <f>SUM(B15,B18:B21)</f>
        <v>7050000</v>
      </c>
      <c r="C24" s="44">
        <f t="shared" ref="C24:F24" si="1">SUM(C15,C18:C21)</f>
        <v>220973</v>
      </c>
      <c r="D24" s="44">
        <f t="shared" si="1"/>
        <v>-1364292.8838399998</v>
      </c>
      <c r="E24" s="44">
        <f t="shared" si="1"/>
        <v>154194.57347</v>
      </c>
      <c r="F24" s="44">
        <f t="shared" si="1"/>
        <v>159347029.61328</v>
      </c>
      <c r="G24" s="44">
        <f>SUM(G15,G18:G21)</f>
        <v>165407904.30291</v>
      </c>
    </row>
    <row r="25" spans="1:7" s="41" customFormat="1" ht="2.4" customHeight="1" thickBot="1" x14ac:dyDescent="0.35">
      <c r="A25" s="45"/>
      <c r="B25" s="46"/>
      <c r="C25" s="46"/>
      <c r="D25" s="46"/>
      <c r="E25" s="46"/>
      <c r="F25" s="46"/>
      <c r="G25" s="46"/>
    </row>
    <row r="26" spans="1:7" ht="15" customHeight="1" x14ac:dyDescent="0.3"/>
    <row r="27" spans="1:7" ht="15" customHeight="1" x14ac:dyDescent="0.3">
      <c r="A27" s="3" t="s">
        <v>55</v>
      </c>
      <c r="B27" s="7"/>
      <c r="C27" s="7"/>
      <c r="E27" s="7" t="s">
        <v>51</v>
      </c>
    </row>
    <row r="28" spans="1:7" x14ac:dyDescent="0.3">
      <c r="A28" s="3"/>
      <c r="B28" s="7"/>
      <c r="C28" s="7"/>
      <c r="E28" s="7"/>
    </row>
    <row r="29" spans="1:7" x14ac:dyDescent="0.3">
      <c r="A29" s="3" t="s">
        <v>33</v>
      </c>
      <c r="B29" s="7"/>
      <c r="C29" s="7"/>
      <c r="E29" s="7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офп</vt:lpstr>
      <vt:lpstr>осд</vt:lpstr>
      <vt:lpstr>оик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2025-02-25T09:42:59Z</dcterms:created>
  <dcterms:modified xsi:type="dcterms:W3CDTF">2026-01-19T06:25:38Z</dcterms:modified>
</cp:coreProperties>
</file>