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год\"/>
    </mc:Choice>
  </mc:AlternateContent>
  <xr:revisionPtr revIDLastSave="0" documentId="13_ncr:1_{CB93DF3B-2668-4FF7-9654-3B01A53AD95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офп" sheetId="6" r:id="rId1"/>
    <sheet name="осд" sheetId="5" r:id="rId2"/>
    <sheet name="оддс" sheetId="2" r:id="rId3"/>
    <sheet name="оик" sheetId="1" r:id="rId4"/>
  </sheets>
  <definedNames>
    <definedName name="OLE_LINK16" localSheetId="2">оддс!$C$52</definedName>
    <definedName name="OLE_LINK18" localSheetId="2">оддс!$C$63</definedName>
    <definedName name="OLE_LINK23" localSheetId="2">оддс!$C$40</definedName>
    <definedName name="OLE_LINK24" localSheetId="2">оддс!$C$60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5" l="1"/>
  <c r="B11" i="5"/>
  <c r="B57" i="5" l="1"/>
  <c r="B48" i="6"/>
  <c r="B38" i="6"/>
  <c r="B39" i="5"/>
  <c r="B32" i="5"/>
  <c r="B22" i="5"/>
  <c r="B15" i="5"/>
  <c r="B42" i="5" l="1"/>
  <c r="B46" i="5" s="1"/>
  <c r="B60" i="5" s="1"/>
  <c r="B51" i="6"/>
  <c r="C61" i="2"/>
  <c r="B61" i="2"/>
  <c r="B12" i="2"/>
  <c r="C12" i="2"/>
  <c r="C53" i="2" l="1"/>
  <c r="B53" i="2"/>
  <c r="C7" i="2" l="1"/>
  <c r="C24" i="2" s="1"/>
  <c r="B7" i="2"/>
  <c r="B24" i="2" s="1"/>
  <c r="B40" i="2" l="1"/>
  <c r="B67" i="2" s="1"/>
  <c r="B69" i="2" s="1"/>
  <c r="C40" i="2"/>
  <c r="C67" i="2" s="1"/>
  <c r="C69" i="2" s="1"/>
</calcChain>
</file>

<file path=xl/sharedStrings.xml><?xml version="1.0" encoding="utf-8"?>
<sst xmlns="http://schemas.openxmlformats.org/spreadsheetml/2006/main" count="161" uniqueCount="135">
  <si>
    <t>АО «Altyn Bank» (ДБ «China CITIC Bank Corporation Limited»)</t>
  </si>
  <si>
    <t>В тысячах Казахстанских тенге (неаудированный)</t>
  </si>
  <si>
    <t>Акционерный капитал</t>
  </si>
  <si>
    <t>Дополни-тельно оплаченный капитал</t>
  </si>
  <si>
    <t>Резерв по переоценке основных средств</t>
  </si>
  <si>
    <t>Нераспре-деленная прибыль</t>
  </si>
  <si>
    <t>Чистая прибыль за период</t>
  </si>
  <si>
    <t>31 декабря 2023 г.</t>
  </si>
  <si>
    <t>31 декабря 2024 г.</t>
  </si>
  <si>
    <t>Главный Бухгалтер</t>
  </si>
  <si>
    <t>Движение денежных средств от операционной деятельности</t>
  </si>
  <si>
    <t>Процентные доходы полученные:</t>
  </si>
  <si>
    <t>Проценты, полученные от денежных средств и их эквивалентов и средств в кредитных учреждениях</t>
  </si>
  <si>
    <t>Проценты, полученные от ценных бумаг, оцениваемых по справедливой стоимости через прочий совокупный доход</t>
  </si>
  <si>
    <t xml:space="preserve">Проценты, полученные от ценных бумаг, оцениваемых по амортизированной стоимости </t>
  </si>
  <si>
    <t>Проценты полученные по займам клиентов</t>
  </si>
  <si>
    <t>Процентные расходы выплаченные:</t>
  </si>
  <si>
    <t>Проценты, уплаченные по текущим счетам и депозитам клиентов</t>
  </si>
  <si>
    <t>Проценты, уплаченные по счетам и депозитам других банков</t>
  </si>
  <si>
    <t>Комиссионные доходы полученные</t>
  </si>
  <si>
    <t>Комиссионные расходы выплаченные</t>
  </si>
  <si>
    <t>Поступления от операций с иностранной валютой</t>
  </si>
  <si>
    <t>Прочие доходы</t>
  </si>
  <si>
    <t>Прочие общие и административные расходы выплаченные</t>
  </si>
  <si>
    <t>Подоходный налог уплаченный</t>
  </si>
  <si>
    <t>Движение денежных средств от операционной деятельности до изменений операционных активов и обязательств</t>
  </si>
  <si>
    <t>Изменение операционных активов и обязательств</t>
  </si>
  <si>
    <t>Чистое уменьшение по займам клиентам</t>
  </si>
  <si>
    <t>Чистое уменьшение по прочим активам</t>
  </si>
  <si>
    <t>Чистое увеличение по счетам и депозитам других банков</t>
  </si>
  <si>
    <t>Чистое увеличение по прочим обязательствам</t>
  </si>
  <si>
    <t>Чистое движение денежных средств операционной деятельности</t>
  </si>
  <si>
    <t>Движение денежных средств от инвестиционной деятельности:</t>
  </si>
  <si>
    <t xml:space="preserve">Погашение и продажа ценных бумаг, оцениваемых по справедливой стоимости через прочий совокупный доход </t>
  </si>
  <si>
    <t xml:space="preserve">Приобретение ценных бумаг, оцениваемых по справедливой стоимости через прочий совокупный доход 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</si>
  <si>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</si>
  <si>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</si>
  <si>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</si>
  <si>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Погашение ценных бумаг, учитываемых по амортизированной стоимости</t>
  </si>
  <si>
    <t xml:space="preserve">Приобретение ценных бумаг, оцениваемых по амортизированной стоимости </t>
  </si>
  <si>
    <t>Движение денежных средств от финансовой деятельности:</t>
  </si>
  <si>
    <t>Дивиденды уплаченные</t>
  </si>
  <si>
    <t>Влияние изменений валютных курсов на величину денежных средств в иностранной валюте</t>
  </si>
  <si>
    <t>Денежные средства и их эквиваленты, на начало года</t>
  </si>
  <si>
    <t>Байсынов М.Б.</t>
  </si>
  <si>
    <t xml:space="preserve">Поступления/(выплаты) по операциям с финансовыми инструментами, оцениваемыми по справедливой стоимости через прибыль или убыток </t>
  </si>
  <si>
    <t>Чистое увеличение/(уменьшение) денежных средств и их эквивалентов</t>
  </si>
  <si>
    <t>Выплата дивидендов акционерам</t>
  </si>
  <si>
    <t>Председатель Правления</t>
  </si>
  <si>
    <t>АКТИВЫ</t>
  </si>
  <si>
    <t>Обязательные резервные требования в НБРК</t>
  </si>
  <si>
    <t>Средства в кредитных учреждениях</t>
  </si>
  <si>
    <t>Займы клиентам</t>
  </si>
  <si>
    <t>Дебиторы по документарным расчетам</t>
  </si>
  <si>
    <t>Инвестиции в долговые ценные бумаги:</t>
  </si>
  <si>
    <t>Ценные бумаги, учитываемые по справедливой стоимости через прочий совокупный доход</t>
  </si>
  <si>
    <t>Ценные бумаги, учитываемые по амортизированной стоимости</t>
  </si>
  <si>
    <t>Текущие налоговые активы</t>
  </si>
  <si>
    <t>Отложенные налоговые активы</t>
  </si>
  <si>
    <t>Нематериальные активы</t>
  </si>
  <si>
    <t>Прочие активы</t>
  </si>
  <si>
    <t>ИТОГО АКТИВЫ</t>
  </si>
  <si>
    <t>ОБЯЗАТЕЛЬСТВА</t>
  </si>
  <si>
    <t>Счета и депозиты других банков</t>
  </si>
  <si>
    <t>Текущие счета и депозиты клиентов</t>
  </si>
  <si>
    <t>Кредиторская задолженность по сделкам РЕПО</t>
  </si>
  <si>
    <t>Резервы по условным обязательствам</t>
  </si>
  <si>
    <t>Прочие обязательства</t>
  </si>
  <si>
    <t>ИТОГО ОБЯЗАТЕЛЬСТВА</t>
  </si>
  <si>
    <t>КАПИТАЛ</t>
  </si>
  <si>
    <t>Дополнительно оплаченный капитал</t>
  </si>
  <si>
    <t>ИТОГО КАПИТАЛ</t>
  </si>
  <si>
    <t>ИТОГО ОБЯЗАТЕЛЬСТВА И КАПИТАЛ</t>
  </si>
  <si>
    <t>Каржаубеков А.Ж.</t>
  </si>
  <si>
    <t>Процентные доходы, рассчитанные по методу эффективной процентной ставки</t>
  </si>
  <si>
    <t>Чистая процентная маржа и аналогичные доходы</t>
  </si>
  <si>
    <t xml:space="preserve">Оценочный резерв под кредитные убытки 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</si>
  <si>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</si>
  <si>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</si>
  <si>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</si>
  <si>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Чистая-(ый) прибыль/(убыток) по операциям с финансовыми активами и обязательствами, оцениваемыми по справедливой стоимости через прибыль или убыток</t>
  </si>
  <si>
    <t>Чистая прибыль по операциям с финансовыми активами, оцениваемыми по справедливой стоимости через прочий совокупный доход</t>
  </si>
  <si>
    <t>Прочие чистые непроцентные доходы</t>
  </si>
  <si>
    <t>Общие и административные расходы</t>
  </si>
  <si>
    <t>Непроцентные расходы</t>
  </si>
  <si>
    <t>Прибыль до налогообложения</t>
  </si>
  <si>
    <t>Расходы по налогу на прибыль</t>
  </si>
  <si>
    <t>Статьи, которые могут быть впоследствии расклассифицированы в составе прибыли и убытка:</t>
  </si>
  <si>
    <t>Расходы за вычетом доходов, перенесенные в прибыль или убыток в результате выбытия или обесценения по финансовым активам, оцениваемым по справедливой стоимости через прочий совокупный доход</t>
  </si>
  <si>
    <t>ИТОГО СОВОКУПНЫЙ ДОХОД</t>
  </si>
  <si>
    <t>Предcедатель Правления</t>
  </si>
  <si>
    <t>ПРОЧИЙ СОВОКУПНЫЙ ДОХОД</t>
  </si>
  <si>
    <t>Чистое уменьшение по средствам в кредитных учреждениях</t>
  </si>
  <si>
    <t>Отчет о финансовом положении – по состоянию на 31 декабря 2025 года</t>
  </si>
  <si>
    <t>31 декабря 2025 г.</t>
  </si>
  <si>
    <t>ПРОЧИЙ СОВОКУПНЫЙ ДОХОД/(УБЫТОК)</t>
  </si>
  <si>
    <t>Переоценка основных средств</t>
  </si>
  <si>
    <t>Отчет о прибылях или убытках - за год, закончившийся 31 декабря 2025 года</t>
  </si>
  <si>
    <t>Отчет об изменениях в капитале - за год, закончившийся 31 декабря 2025 года</t>
  </si>
  <si>
    <t>Чистое увеличение/(уменьшение) по финансовым активам, оцениваемым по справедливой стоимости через прибыль или убыток</t>
  </si>
  <si>
    <t>Чистое (уменьшение)/увеличение по дебиторам документарных расчетов</t>
  </si>
  <si>
    <t>Чистое увеличение/(уменьшение) по кредиторской задолженности по сделкам РЕПО</t>
  </si>
  <si>
    <t>Чистое увеличение по текущим счетам и депозитам клиентов</t>
  </si>
  <si>
    <t>Чистое (уменьшение)/увеличение по финансовым обязательствам, оцениваемым по справедливой стоимости через прибыль или убыток</t>
  </si>
  <si>
    <t>Денежные средства и их эквиваленты, на конец года</t>
  </si>
  <si>
    <t>Отчет о движении денежных средств – за год, закончившийся 31 декабря 2025 года</t>
  </si>
  <si>
    <t>Отложенные налоговые обязательства</t>
  </si>
  <si>
    <t xml:space="preserve">Нераспределенная прибыль </t>
  </si>
  <si>
    <t>Прочие резервы</t>
  </si>
  <si>
    <t>Процентные расходы</t>
  </si>
  <si>
    <t>Прочие аналогичные расходы</t>
  </si>
  <si>
    <t>Чистая-(ый) прибыль/(убыток) от изменения справедливой стоимости финансовых активов, оцениваемых по справедливой стоимости через прочий совокупный доход</t>
  </si>
  <si>
    <t>Статьи, которые впоследствии не будут реклассифицированы в состав прибыли или убытка:</t>
  </si>
  <si>
    <t>2025 г.</t>
  </si>
  <si>
    <t>2024 г.</t>
  </si>
  <si>
    <t>Резерв по переоценке финансовых активов, оцениваемых по справед-ливой стоимости через прочий совокупный доход</t>
  </si>
  <si>
    <t>Прочий совокупный убыток</t>
  </si>
  <si>
    <t>Итого совокупный доход за 2024 г.</t>
  </si>
  <si>
    <t>Итого совокупный доход за 2025 г.</t>
  </si>
  <si>
    <t>Перевод прироста стоимости от переоценки основных средств в нераспределенную прибыль</t>
  </si>
  <si>
    <t>Денежные средства и их эквиваленты без обязательных резервных требований в НБРК</t>
  </si>
  <si>
    <t>Производные финансовые инструменты</t>
  </si>
  <si>
    <t>Прочие финансовые обязательства</t>
  </si>
  <si>
    <t>2024 г. (Скорректиро-ванные данные)</t>
  </si>
  <si>
    <t>Чистая процентная маржа</t>
  </si>
  <si>
    <t>Доходы за вычетом расходов по операциям с иностранной валютой</t>
  </si>
  <si>
    <t>Доходы за вычетом расходов от переоценки иностранной валюты</t>
  </si>
  <si>
    <t>Восстановление резерва по обязательствам кредитного характера и по прочей деятельности</t>
  </si>
  <si>
    <t>Основные средства и активы в форме права пользования</t>
  </si>
  <si>
    <t>Прочие финансовые активы</t>
  </si>
  <si>
    <t>Чистая прибыль за год</t>
  </si>
  <si>
    <t>Чистые денежные средства, от/(использованные в) инвестиционной деятельности</t>
  </si>
  <si>
    <t>Погашение основной суммы обязательств по аренде</t>
  </si>
  <si>
    <t>Чистые денежные средства, использованные в финансовой деятельности</t>
  </si>
  <si>
    <t>Итого Капитал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</si>
</sst>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21" x14ac:knownFonts="1">
    <font>
      <sz val="11"/>
      <color theme="1"/>
      <name val="Calibri"/>
      <family val="2"/>
      <charset val="204"/>
      <scheme val="minor"/>
    </font>
    <font>
      <b/>
      <i/>
      <sz val="9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9"/>
      <color rgb="FF000000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6"/>
      <color theme="1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7"/>
      <color theme="1"/>
      <name val="Arial"/>
      <family val="2"/>
      <charset val="204"/>
    </font>
    <font>
      <b/>
      <sz val="7"/>
      <name val="Arial"/>
      <family val="2"/>
      <charset val="204"/>
    </font>
    <font>
      <sz val="7"/>
      <color rgb="FF000000"/>
      <name val="Arial"/>
      <family val="2"/>
      <charset val="204"/>
    </font>
    <font>
      <sz val="7"/>
      <color theme="1"/>
      <name val="Arial"/>
      <family val="2"/>
      <charset val="204"/>
    </font>
    <font>
      <sz val="4"/>
      <color rgb="FF000000"/>
      <name val="Arial"/>
      <family val="2"/>
      <charset val="204"/>
    </font>
    <font>
      <sz val="4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/>
    <xf numFmtId="164" fontId="11" fillId="0" borderId="0" xfId="0" applyNumberFormat="1" applyFont="1" applyAlignment="1"/>
    <xf numFmtId="0" fontId="0" fillId="0" borderId="0" xfId="0" applyBorder="1"/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12" fillId="0" borderId="0" xfId="0" applyFont="1" applyAlignment="1"/>
    <xf numFmtId="0" fontId="0" fillId="0" borderId="0" xfId="0" applyBorder="1" applyAlignment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 inden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9" fillId="0" borderId="1" xfId="0" applyFont="1" applyBorder="1" applyAlignment="1">
      <alignment horizontal="left" vertical="center" inden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17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indent="1"/>
    </xf>
    <xf numFmtId="0" fontId="14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inden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4" fontId="1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zoomScaleNormal="100" workbookViewId="0">
      <selection activeCell="B24" sqref="B24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1" t="s">
        <v>0</v>
      </c>
    </row>
    <row r="2" spans="1:3" x14ac:dyDescent="0.25">
      <c r="A2" s="11" t="s">
        <v>93</v>
      </c>
    </row>
    <row r="4" spans="1:3" ht="15.75" thickBot="1" x14ac:dyDescent="0.3">
      <c r="A4" s="12" t="s">
        <v>1</v>
      </c>
      <c r="B4" s="30" t="s">
        <v>94</v>
      </c>
      <c r="C4" s="30" t="s">
        <v>8</v>
      </c>
    </row>
    <row r="5" spans="1:3" ht="2.4500000000000002" customHeight="1" x14ac:dyDescent="0.25">
      <c r="A5" s="8"/>
      <c r="B5" s="4"/>
      <c r="C5" s="4"/>
    </row>
    <row r="6" spans="1:3" x14ac:dyDescent="0.25">
      <c r="A6" s="2" t="s">
        <v>49</v>
      </c>
      <c r="B6" s="31"/>
      <c r="C6" s="31"/>
    </row>
    <row r="7" spans="1:3" ht="24" x14ac:dyDescent="0.25">
      <c r="A7" s="18" t="s">
        <v>120</v>
      </c>
      <c r="B7" s="6">
        <v>185364098.7418043</v>
      </c>
      <c r="C7" s="6">
        <v>78495327</v>
      </c>
    </row>
    <row r="8" spans="1:3" x14ac:dyDescent="0.25">
      <c r="A8" s="8" t="s">
        <v>50</v>
      </c>
      <c r="B8" s="6">
        <v>63809874.094285712</v>
      </c>
      <c r="C8" s="6">
        <v>18479556</v>
      </c>
    </row>
    <row r="9" spans="1:3" x14ac:dyDescent="0.25">
      <c r="A9" s="8" t="s">
        <v>51</v>
      </c>
      <c r="B9" s="6">
        <v>44443419.74831</v>
      </c>
      <c r="C9" s="6">
        <v>32122645</v>
      </c>
    </row>
    <row r="10" spans="1:3" x14ac:dyDescent="0.25">
      <c r="A10" s="8" t="s">
        <v>121</v>
      </c>
      <c r="B10" s="6">
        <v>15572.382029999999</v>
      </c>
      <c r="C10" s="6">
        <v>28411</v>
      </c>
    </row>
    <row r="11" spans="1:3" x14ac:dyDescent="0.25">
      <c r="A11" s="8" t="s">
        <v>52</v>
      </c>
      <c r="B11" s="6">
        <v>726930600.92834997</v>
      </c>
      <c r="C11" s="6">
        <v>525317980</v>
      </c>
    </row>
    <row r="12" spans="1:3" x14ac:dyDescent="0.25">
      <c r="A12" s="8" t="s">
        <v>53</v>
      </c>
      <c r="B12" s="6">
        <v>6838126.5256000012</v>
      </c>
      <c r="C12" s="6">
        <v>2646093</v>
      </c>
    </row>
    <row r="13" spans="1:3" x14ac:dyDescent="0.25">
      <c r="A13" s="14" t="s">
        <v>54</v>
      </c>
      <c r="B13" s="6"/>
      <c r="C13" s="6"/>
    </row>
    <row r="14" spans="1:3" ht="24" x14ac:dyDescent="0.25">
      <c r="A14" s="18" t="s">
        <v>55</v>
      </c>
      <c r="B14" s="6">
        <v>257442822.41572002</v>
      </c>
      <c r="C14" s="6">
        <v>242233341</v>
      </c>
    </row>
    <row r="15" spans="1:3" ht="24" x14ac:dyDescent="0.25">
      <c r="A15" s="18" t="s">
        <v>56</v>
      </c>
      <c r="B15" s="6">
        <v>29197281.805999998</v>
      </c>
      <c r="C15" s="6">
        <v>88096446</v>
      </c>
    </row>
    <row r="16" spans="1:3" x14ac:dyDescent="0.25">
      <c r="A16" s="8" t="s">
        <v>57</v>
      </c>
      <c r="B16" s="6">
        <v>964016.51549999998</v>
      </c>
      <c r="C16" s="6">
        <v>453509</v>
      </c>
    </row>
    <row r="17" spans="1:3" x14ac:dyDescent="0.25">
      <c r="A17" s="8" t="s">
        <v>58</v>
      </c>
      <c r="B17" s="6">
        <v>0</v>
      </c>
      <c r="C17" s="6">
        <v>836132</v>
      </c>
    </row>
    <row r="18" spans="1:3" x14ac:dyDescent="0.25">
      <c r="A18" s="8" t="s">
        <v>128</v>
      </c>
      <c r="B18" s="6">
        <v>9424409.6351600029</v>
      </c>
      <c r="C18" s="6">
        <v>7602778</v>
      </c>
    </row>
    <row r="19" spans="1:3" x14ac:dyDescent="0.25">
      <c r="A19" s="8" t="s">
        <v>59</v>
      </c>
      <c r="B19" s="6">
        <v>1643870.8508600006</v>
      </c>
      <c r="C19" s="6">
        <v>1604829</v>
      </c>
    </row>
    <row r="20" spans="1:3" x14ac:dyDescent="0.25">
      <c r="A20" s="8" t="s">
        <v>129</v>
      </c>
      <c r="B20" s="6">
        <v>5710043</v>
      </c>
      <c r="C20" s="6">
        <v>3657701</v>
      </c>
    </row>
    <row r="21" spans="1:3" x14ac:dyDescent="0.25">
      <c r="A21" s="8" t="s">
        <v>60</v>
      </c>
      <c r="B21" s="6">
        <v>781529</v>
      </c>
      <c r="C21" s="6">
        <v>897198</v>
      </c>
    </row>
    <row r="22" spans="1:3" ht="2.4500000000000002" customHeight="1" thickBot="1" x14ac:dyDescent="0.3">
      <c r="A22" s="19"/>
      <c r="B22" s="7"/>
      <c r="C22" s="7"/>
    </row>
    <row r="23" spans="1:3" ht="2.4500000000000002" customHeight="1" x14ac:dyDescent="0.25">
      <c r="A23" s="8"/>
      <c r="B23" s="6"/>
      <c r="C23" s="6"/>
    </row>
    <row r="24" spans="1:3" x14ac:dyDescent="0.25">
      <c r="A24" s="25" t="s">
        <v>61</v>
      </c>
      <c r="B24" s="5">
        <v>1332565667</v>
      </c>
      <c r="C24" s="5">
        <v>1002471946</v>
      </c>
    </row>
    <row r="25" spans="1:3" ht="15.75" thickBot="1" x14ac:dyDescent="0.3">
      <c r="A25" s="22"/>
      <c r="B25" s="23"/>
      <c r="C25" s="23"/>
    </row>
    <row r="26" spans="1:3" ht="2.4500000000000002" customHeight="1" x14ac:dyDescent="0.25">
      <c r="A26" s="31"/>
      <c r="B26" s="6"/>
      <c r="C26" s="32"/>
    </row>
    <row r="27" spans="1:3" x14ac:dyDescent="0.25">
      <c r="A27" s="25" t="s">
        <v>62</v>
      </c>
      <c r="B27" s="6"/>
      <c r="C27" s="32"/>
    </row>
    <row r="28" spans="1:3" x14ac:dyDescent="0.25">
      <c r="A28" s="8" t="s">
        <v>121</v>
      </c>
      <c r="B28" s="6">
        <v>25906</v>
      </c>
      <c r="C28" s="6">
        <v>81578</v>
      </c>
    </row>
    <row r="29" spans="1:3" x14ac:dyDescent="0.25">
      <c r="A29" s="8" t="s">
        <v>63</v>
      </c>
      <c r="B29" s="6">
        <v>35426266</v>
      </c>
      <c r="C29" s="6">
        <v>6364242</v>
      </c>
    </row>
    <row r="30" spans="1:3" x14ac:dyDescent="0.25">
      <c r="A30" s="8" t="s">
        <v>64</v>
      </c>
      <c r="B30" s="6">
        <v>993299936</v>
      </c>
      <c r="C30" s="6">
        <v>801409862</v>
      </c>
    </row>
    <row r="31" spans="1:3" x14ac:dyDescent="0.25">
      <c r="A31" s="8" t="s">
        <v>65</v>
      </c>
      <c r="B31" s="6">
        <v>114289725</v>
      </c>
      <c r="C31" s="6">
        <v>32808452</v>
      </c>
    </row>
    <row r="32" spans="1:3" x14ac:dyDescent="0.25">
      <c r="A32" s="8" t="s">
        <v>106</v>
      </c>
      <c r="B32" s="6">
        <v>369372</v>
      </c>
      <c r="C32" s="6">
        <v>0</v>
      </c>
    </row>
    <row r="33" spans="1:3" x14ac:dyDescent="0.25">
      <c r="A33" s="8" t="s">
        <v>66</v>
      </c>
      <c r="B33" s="6">
        <v>339041</v>
      </c>
      <c r="C33" s="6">
        <v>1210044</v>
      </c>
    </row>
    <row r="34" spans="1:3" x14ac:dyDescent="0.25">
      <c r="A34" s="8" t="s">
        <v>122</v>
      </c>
      <c r="B34" s="6">
        <v>20275361</v>
      </c>
      <c r="C34" s="6">
        <v>17786821</v>
      </c>
    </row>
    <row r="35" spans="1:3" x14ac:dyDescent="0.25">
      <c r="A35" s="8" t="s">
        <v>67</v>
      </c>
      <c r="B35" s="6">
        <v>3132156</v>
      </c>
      <c r="C35" s="6">
        <v>5199710</v>
      </c>
    </row>
    <row r="36" spans="1:3" ht="2.4500000000000002" customHeight="1" thickBot="1" x14ac:dyDescent="0.3">
      <c r="A36" s="19"/>
      <c r="B36" s="7"/>
      <c r="C36" s="7"/>
    </row>
    <row r="37" spans="1:3" ht="2.4500000000000002" customHeight="1" x14ac:dyDescent="0.25">
      <c r="A37" s="8"/>
      <c r="B37" s="6"/>
      <c r="C37" s="6"/>
    </row>
    <row r="38" spans="1:3" x14ac:dyDescent="0.25">
      <c r="A38" s="25" t="s">
        <v>68</v>
      </c>
      <c r="B38" s="5">
        <f>SUM(B28:B35)</f>
        <v>1167157763</v>
      </c>
      <c r="C38" s="5">
        <v>864860709</v>
      </c>
    </row>
    <row r="39" spans="1:3" ht="15.75" thickBot="1" x14ac:dyDescent="0.3">
      <c r="A39" s="22"/>
      <c r="B39" s="23"/>
      <c r="C39" s="23"/>
    </row>
    <row r="40" spans="1:3" ht="2.4500000000000002" customHeight="1" x14ac:dyDescent="0.25">
      <c r="A40" s="31"/>
      <c r="B40" s="6"/>
      <c r="C40" s="32"/>
    </row>
    <row r="41" spans="1:3" x14ac:dyDescent="0.25">
      <c r="A41" s="25" t="s">
        <v>69</v>
      </c>
      <c r="B41" s="6"/>
      <c r="C41" s="32"/>
    </row>
    <row r="42" spans="1:3" x14ac:dyDescent="0.25">
      <c r="A42" s="8" t="s">
        <v>2</v>
      </c>
      <c r="B42" s="6">
        <v>7050000</v>
      </c>
      <c r="C42" s="6">
        <v>7050000</v>
      </c>
    </row>
    <row r="43" spans="1:3" x14ac:dyDescent="0.25">
      <c r="A43" s="8" t="s">
        <v>70</v>
      </c>
      <c r="B43" s="6">
        <v>220972.88709999999</v>
      </c>
      <c r="C43" s="6">
        <v>220973</v>
      </c>
    </row>
    <row r="44" spans="1:3" x14ac:dyDescent="0.25">
      <c r="A44" s="8" t="s">
        <v>107</v>
      </c>
      <c r="B44" s="6">
        <v>159347030</v>
      </c>
      <c r="C44" s="6">
        <v>134343227</v>
      </c>
    </row>
    <row r="45" spans="1:3" x14ac:dyDescent="0.25">
      <c r="A45" s="8" t="s">
        <v>108</v>
      </c>
      <c r="B45" s="6">
        <v>-1210099</v>
      </c>
      <c r="C45" s="6">
        <v>-4002963</v>
      </c>
    </row>
    <row r="46" spans="1:3" ht="2.4500000000000002" customHeight="1" thickBot="1" x14ac:dyDescent="0.3">
      <c r="A46" s="19"/>
      <c r="B46" s="7"/>
      <c r="C46" s="7"/>
    </row>
    <row r="47" spans="1:3" ht="2.4500000000000002" customHeight="1" x14ac:dyDescent="0.25">
      <c r="A47" s="8"/>
      <c r="B47" s="6"/>
      <c r="C47" s="6"/>
    </row>
    <row r="48" spans="1:3" x14ac:dyDescent="0.25">
      <c r="A48" s="25" t="s">
        <v>71</v>
      </c>
      <c r="B48" s="5">
        <f>SUM(B42:B45)</f>
        <v>165407903.88710001</v>
      </c>
      <c r="C48" s="5">
        <v>137611237</v>
      </c>
    </row>
    <row r="49" spans="1:3" ht="15.75" thickBot="1" x14ac:dyDescent="0.3">
      <c r="A49" s="22"/>
      <c r="B49" s="23"/>
      <c r="C49" s="23"/>
    </row>
    <row r="50" spans="1:3" ht="2.4500000000000002" customHeight="1" x14ac:dyDescent="0.25">
      <c r="A50" s="25"/>
      <c r="B50" s="5"/>
      <c r="C50" s="5"/>
    </row>
    <row r="51" spans="1:3" x14ac:dyDescent="0.25">
      <c r="A51" s="25" t="s">
        <v>72</v>
      </c>
      <c r="B51" s="5">
        <f>B38+B48</f>
        <v>1332565666.8871</v>
      </c>
      <c r="C51" s="5">
        <v>1002471946</v>
      </c>
    </row>
    <row r="52" spans="1:3" ht="2.4500000000000002" customHeight="1" thickBot="1" x14ac:dyDescent="0.3">
      <c r="A52" s="26"/>
      <c r="B52" s="27"/>
      <c r="C52" s="27"/>
    </row>
    <row r="53" spans="1:3" ht="15.75" thickTop="1" x14ac:dyDescent="0.25"/>
    <row r="54" spans="1:3" x14ac:dyDescent="0.25">
      <c r="A54" s="8" t="s">
        <v>90</v>
      </c>
      <c r="B54" s="9"/>
      <c r="C54" s="9" t="s">
        <v>44</v>
      </c>
    </row>
    <row r="55" spans="1:3" x14ac:dyDescent="0.25">
      <c r="A55" s="8"/>
      <c r="B55" s="9"/>
      <c r="C55" s="9"/>
    </row>
    <row r="56" spans="1:3" x14ac:dyDescent="0.25">
      <c r="A56" s="8" t="s">
        <v>9</v>
      </c>
      <c r="B56" s="9"/>
      <c r="C56" s="9" t="s">
        <v>73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5"/>
  <sheetViews>
    <sheetView zoomScaleNormal="100" workbookViewId="0">
      <selection activeCell="C53" activeCellId="1" sqref="B53 C53"/>
    </sheetView>
  </sheetViews>
  <sheetFormatPr defaultColWidth="9.140625" defaultRowHeight="15" customHeight="1" x14ac:dyDescent="0.25"/>
  <cols>
    <col min="1" max="1" width="52.140625" style="39" customWidth="1"/>
    <col min="2" max="3" width="16.5703125" style="33" bestFit="1" customWidth="1"/>
    <col min="4" max="4" width="9.140625" style="33" customWidth="1"/>
    <col min="5" max="16384" width="9.140625" style="33"/>
  </cols>
  <sheetData>
    <row r="1" spans="1:3" ht="15" customHeight="1" x14ac:dyDescent="0.25">
      <c r="A1" s="1" t="s">
        <v>0</v>
      </c>
    </row>
    <row r="2" spans="1:3" ht="15" customHeight="1" x14ac:dyDescent="0.25">
      <c r="A2" s="1" t="s">
        <v>97</v>
      </c>
    </row>
    <row r="4" spans="1:3" ht="15" customHeight="1" thickBot="1" x14ac:dyDescent="0.3">
      <c r="A4" s="12" t="s">
        <v>1</v>
      </c>
      <c r="B4" s="13" t="s">
        <v>113</v>
      </c>
      <c r="C4" s="13" t="s">
        <v>114</v>
      </c>
    </row>
    <row r="5" spans="1:3" ht="15" customHeight="1" x14ac:dyDescent="0.25">
      <c r="A5" s="14"/>
      <c r="B5" s="3"/>
      <c r="C5" s="3"/>
    </row>
    <row r="6" spans="1:3" ht="24" x14ac:dyDescent="0.25">
      <c r="A6" s="18" t="s">
        <v>74</v>
      </c>
      <c r="B6" s="34">
        <v>136558404</v>
      </c>
      <c r="C6" s="34">
        <v>107264007</v>
      </c>
    </row>
    <row r="7" spans="1:3" ht="15" customHeight="1" x14ac:dyDescent="0.25">
      <c r="A7" s="8" t="s">
        <v>109</v>
      </c>
      <c r="B7" s="34">
        <v>-79084479</v>
      </c>
      <c r="C7" s="34">
        <v>-50912672</v>
      </c>
    </row>
    <row r="8" spans="1:3" ht="15" customHeight="1" x14ac:dyDescent="0.25">
      <c r="A8" s="8" t="s">
        <v>110</v>
      </c>
      <c r="B8" s="34">
        <v>-149075</v>
      </c>
      <c r="C8" s="34">
        <v>-83185</v>
      </c>
    </row>
    <row r="9" spans="1:3" ht="2.4500000000000002" customHeight="1" thickBot="1" x14ac:dyDescent="0.3">
      <c r="A9" s="19"/>
      <c r="B9" s="35"/>
      <c r="C9" s="35"/>
    </row>
    <row r="10" spans="1:3" ht="2.4500000000000002" customHeight="1" x14ac:dyDescent="0.25">
      <c r="A10" s="8"/>
      <c r="B10" s="34"/>
      <c r="C10" s="34"/>
    </row>
    <row r="11" spans="1:3" ht="15" customHeight="1" x14ac:dyDescent="0.25">
      <c r="A11" s="25" t="s">
        <v>75</v>
      </c>
      <c r="B11" s="36">
        <f>B6+B7+B8</f>
        <v>57324850</v>
      </c>
      <c r="C11" s="36">
        <f>C6+C7+C8</f>
        <v>56268150</v>
      </c>
    </row>
    <row r="12" spans="1:3" ht="15" customHeight="1" x14ac:dyDescent="0.25">
      <c r="A12" s="8" t="s">
        <v>76</v>
      </c>
      <c r="B12" s="34">
        <v>-4156126.9446599926</v>
      </c>
      <c r="C12" s="34">
        <v>-6975646</v>
      </c>
    </row>
    <row r="13" spans="1:3" ht="2.4500000000000002" customHeight="1" thickBot="1" x14ac:dyDescent="0.3">
      <c r="A13" s="19"/>
      <c r="B13" s="35"/>
      <c r="C13" s="35"/>
    </row>
    <row r="14" spans="1:3" ht="2.4500000000000002" customHeight="1" x14ac:dyDescent="0.25">
      <c r="A14" s="8"/>
      <c r="B14" s="34"/>
      <c r="C14" s="34"/>
    </row>
    <row r="15" spans="1:3" ht="15" customHeight="1" x14ac:dyDescent="0.25">
      <c r="A15" s="25" t="s">
        <v>124</v>
      </c>
      <c r="B15" s="36">
        <f>B11+B12</f>
        <v>53168723.055340007</v>
      </c>
      <c r="C15" s="36">
        <v>49292504</v>
      </c>
    </row>
    <row r="16" spans="1:3" ht="2.4500000000000002" customHeight="1" thickBot="1" x14ac:dyDescent="0.3">
      <c r="A16" s="22"/>
      <c r="B16" s="37"/>
      <c r="C16" s="37"/>
    </row>
    <row r="17" spans="1:3" ht="15" customHeight="1" x14ac:dyDescent="0.25">
      <c r="A17" s="25"/>
      <c r="B17" s="36"/>
      <c r="C17" s="36"/>
    </row>
    <row r="18" spans="1:3" ht="15" customHeight="1" x14ac:dyDescent="0.25">
      <c r="A18" s="8" t="s">
        <v>77</v>
      </c>
      <c r="B18" s="34">
        <v>6572494.9176899996</v>
      </c>
      <c r="C18" s="34">
        <v>4980948</v>
      </c>
    </row>
    <row r="19" spans="1:3" ht="15" customHeight="1" x14ac:dyDescent="0.25">
      <c r="A19" s="8" t="s">
        <v>78</v>
      </c>
      <c r="B19" s="34">
        <v>-5534475.7978400001</v>
      </c>
      <c r="C19" s="34">
        <v>-4232509</v>
      </c>
    </row>
    <row r="20" spans="1:3" ht="2.4500000000000002" customHeight="1" thickBot="1" x14ac:dyDescent="0.3">
      <c r="A20" s="19"/>
      <c r="B20" s="35"/>
      <c r="C20" s="35"/>
    </row>
    <row r="21" spans="1:3" ht="2.4500000000000002" customHeight="1" x14ac:dyDescent="0.25">
      <c r="A21" s="8"/>
      <c r="B21" s="34"/>
      <c r="C21" s="34"/>
    </row>
    <row r="22" spans="1:3" ht="15" customHeight="1" x14ac:dyDescent="0.25">
      <c r="A22" s="25" t="s">
        <v>79</v>
      </c>
      <c r="B22" s="36">
        <f>B18+B19</f>
        <v>1038019.1198499994</v>
      </c>
      <c r="C22" s="36">
        <v>748439</v>
      </c>
    </row>
    <row r="23" spans="1:3" ht="2.4500000000000002" customHeight="1" thickBot="1" x14ac:dyDescent="0.3">
      <c r="A23" s="22"/>
      <c r="B23" s="37"/>
      <c r="C23" s="37"/>
    </row>
    <row r="24" spans="1:3" ht="15" customHeight="1" x14ac:dyDescent="0.25">
      <c r="A24" s="25"/>
      <c r="B24" s="36"/>
      <c r="C24" s="36"/>
    </row>
    <row r="25" spans="1:3" ht="36" x14ac:dyDescent="0.25">
      <c r="A25" s="18" t="s">
        <v>80</v>
      </c>
      <c r="B25" s="34">
        <v>1827332.1097400002</v>
      </c>
      <c r="C25" s="34">
        <v>-496306</v>
      </c>
    </row>
    <row r="26" spans="1:3" ht="36" x14ac:dyDescent="0.25">
      <c r="A26" s="18" t="s">
        <v>81</v>
      </c>
      <c r="B26" s="34">
        <v>1210673.9267500001</v>
      </c>
      <c r="C26" s="34">
        <v>912121</v>
      </c>
    </row>
    <row r="27" spans="1:3" ht="24" x14ac:dyDescent="0.25">
      <c r="A27" s="18" t="s">
        <v>125</v>
      </c>
      <c r="B27" s="34">
        <v>6303694</v>
      </c>
      <c r="C27" s="34">
        <v>8035614</v>
      </c>
    </row>
    <row r="28" spans="1:3" ht="24" x14ac:dyDescent="0.25">
      <c r="A28" s="18" t="s">
        <v>126</v>
      </c>
      <c r="B28" s="34">
        <v>-2638407</v>
      </c>
      <c r="C28" s="34">
        <v>-383649</v>
      </c>
    </row>
    <row r="29" spans="1:3" ht="15" customHeight="1" x14ac:dyDescent="0.25">
      <c r="A29" s="8" t="s">
        <v>22</v>
      </c>
      <c r="B29" s="34">
        <v>917733.97201999999</v>
      </c>
      <c r="C29" s="34">
        <v>340569</v>
      </c>
    </row>
    <row r="30" spans="1:3" ht="2.4500000000000002" customHeight="1" thickBot="1" x14ac:dyDescent="0.3">
      <c r="A30" s="19"/>
      <c r="B30" s="35"/>
      <c r="C30" s="35"/>
    </row>
    <row r="31" spans="1:3" ht="2.4500000000000002" customHeight="1" x14ac:dyDescent="0.25">
      <c r="A31" s="8"/>
      <c r="B31" s="34"/>
      <c r="C31" s="34"/>
    </row>
    <row r="32" spans="1:3" ht="15" customHeight="1" x14ac:dyDescent="0.25">
      <c r="A32" s="25" t="s">
        <v>82</v>
      </c>
      <c r="B32" s="36">
        <f>SUM(B25:B29)</f>
        <v>7621027.008510001</v>
      </c>
      <c r="C32" s="36">
        <v>8408349</v>
      </c>
    </row>
    <row r="33" spans="1:3" ht="2.4500000000000002" customHeight="1" thickBot="1" x14ac:dyDescent="0.3">
      <c r="A33" s="22"/>
      <c r="B33" s="37"/>
      <c r="C33" s="37"/>
    </row>
    <row r="34" spans="1:3" ht="15" customHeight="1" x14ac:dyDescent="0.25">
      <c r="A34" s="38"/>
      <c r="B34" s="34"/>
      <c r="C34" s="34"/>
    </row>
    <row r="35" spans="1:3" ht="15" customHeight="1" x14ac:dyDescent="0.25">
      <c r="A35" s="8" t="s">
        <v>83</v>
      </c>
      <c r="B35" s="34">
        <v>-14548767.542790001</v>
      </c>
      <c r="C35" s="34">
        <v>-17396066</v>
      </c>
    </row>
    <row r="36" spans="1:3" ht="24" x14ac:dyDescent="0.25">
      <c r="A36" s="18" t="s">
        <v>127</v>
      </c>
      <c r="B36" s="34">
        <v>909428.6651199999</v>
      </c>
      <c r="C36" s="34">
        <v>2171584</v>
      </c>
    </row>
    <row r="37" spans="1:3" ht="2.4500000000000002" customHeight="1" thickBot="1" x14ac:dyDescent="0.3">
      <c r="A37" s="19"/>
      <c r="B37" s="35"/>
      <c r="C37" s="35"/>
    </row>
    <row r="38" spans="1:3" ht="2.4500000000000002" customHeight="1" x14ac:dyDescent="0.25">
      <c r="A38" s="8"/>
      <c r="B38" s="34"/>
      <c r="C38" s="34"/>
    </row>
    <row r="39" spans="1:3" ht="15" customHeight="1" x14ac:dyDescent="0.25">
      <c r="A39" s="25" t="s">
        <v>84</v>
      </c>
      <c r="B39" s="36">
        <f>B35+B36</f>
        <v>-13639338.877670001</v>
      </c>
      <c r="C39" s="36">
        <v>-15224482</v>
      </c>
    </row>
    <row r="40" spans="1:3" ht="2.4500000000000002" customHeight="1" thickBot="1" x14ac:dyDescent="0.3">
      <c r="A40" s="22"/>
      <c r="B40" s="37"/>
      <c r="C40" s="37"/>
    </row>
    <row r="41" spans="1:3" ht="15" customHeight="1" x14ac:dyDescent="0.25">
      <c r="A41" s="38"/>
      <c r="B41" s="34"/>
      <c r="C41" s="34"/>
    </row>
    <row r="42" spans="1:3" ht="15" customHeight="1" x14ac:dyDescent="0.25">
      <c r="A42" s="25" t="s">
        <v>85</v>
      </c>
      <c r="B42" s="36">
        <f>B15+B22+B32+B39</f>
        <v>48188430.306030005</v>
      </c>
      <c r="C42" s="36">
        <v>43224810</v>
      </c>
    </row>
    <row r="43" spans="1:3" ht="15" customHeight="1" x14ac:dyDescent="0.25">
      <c r="A43" s="8" t="s">
        <v>86</v>
      </c>
      <c r="B43" s="34">
        <v>-8184643.1000600001</v>
      </c>
      <c r="C43" s="34">
        <v>-4116612</v>
      </c>
    </row>
    <row r="44" spans="1:3" ht="2.4500000000000002" customHeight="1" thickBot="1" x14ac:dyDescent="0.3">
      <c r="A44" s="19"/>
      <c r="B44" s="35"/>
      <c r="C44" s="35"/>
    </row>
    <row r="45" spans="1:3" ht="2.4500000000000002" customHeight="1" x14ac:dyDescent="0.25">
      <c r="A45" s="8"/>
      <c r="B45" s="34"/>
      <c r="C45" s="34"/>
    </row>
    <row r="46" spans="1:3" ht="15" customHeight="1" x14ac:dyDescent="0.25">
      <c r="A46" s="25" t="s">
        <v>130</v>
      </c>
      <c r="B46" s="36">
        <f>B42+B43</f>
        <v>40003787.205970004</v>
      </c>
      <c r="C46" s="36">
        <v>39108198</v>
      </c>
    </row>
    <row r="47" spans="1:3" ht="2.4500000000000002" customHeight="1" thickBot="1" x14ac:dyDescent="0.3">
      <c r="A47" s="22"/>
      <c r="B47" s="37"/>
      <c r="C47" s="37"/>
    </row>
    <row r="49" spans="1:3" ht="15" customHeight="1" x14ac:dyDescent="0.25">
      <c r="A49" s="25" t="s">
        <v>91</v>
      </c>
      <c r="B49" s="34"/>
      <c r="C49" s="34"/>
    </row>
    <row r="50" spans="1:3" ht="24" x14ac:dyDescent="0.25">
      <c r="A50" s="18" t="s">
        <v>87</v>
      </c>
      <c r="B50" s="34"/>
      <c r="C50" s="34"/>
    </row>
    <row r="51" spans="1:3" ht="36" x14ac:dyDescent="0.25">
      <c r="A51" s="18" t="s">
        <v>111</v>
      </c>
      <c r="B51" s="34">
        <v>3945402</v>
      </c>
      <c r="C51" s="34">
        <v>-1559738</v>
      </c>
    </row>
    <row r="52" spans="1:3" ht="48" x14ac:dyDescent="0.25">
      <c r="A52" s="18" t="s">
        <v>88</v>
      </c>
      <c r="B52" s="34">
        <v>-1210674</v>
      </c>
      <c r="C52" s="34">
        <v>-912121</v>
      </c>
    </row>
    <row r="53" spans="1:3" ht="24" x14ac:dyDescent="0.25">
      <c r="A53" s="18" t="s">
        <v>112</v>
      </c>
      <c r="B53" s="34"/>
      <c r="C53" s="34"/>
    </row>
    <row r="54" spans="1:3" x14ac:dyDescent="0.25">
      <c r="A54" s="8" t="s">
        <v>96</v>
      </c>
      <c r="B54" s="34">
        <v>58155</v>
      </c>
      <c r="C54" s="34">
        <v>0</v>
      </c>
    </row>
    <row r="55" spans="1:3" ht="2.4500000000000002" customHeight="1" thickBot="1" x14ac:dyDescent="0.3">
      <c r="A55" s="19"/>
      <c r="B55" s="35"/>
      <c r="C55" s="35"/>
    </row>
    <row r="56" spans="1:3" ht="2.4500000000000002" customHeight="1" x14ac:dyDescent="0.25">
      <c r="A56" s="8"/>
      <c r="B56" s="34"/>
      <c r="C56" s="34"/>
    </row>
    <row r="57" spans="1:3" ht="15" customHeight="1" x14ac:dyDescent="0.25">
      <c r="A57" s="25" t="s">
        <v>95</v>
      </c>
      <c r="B57" s="36">
        <f>SUM(B51:B56)</f>
        <v>2792883</v>
      </c>
      <c r="C57" s="36">
        <v>-2471859</v>
      </c>
    </row>
    <row r="58" spans="1:3" ht="2.4500000000000002" customHeight="1" thickBot="1" x14ac:dyDescent="0.3">
      <c r="A58" s="22"/>
      <c r="B58" s="37"/>
      <c r="C58" s="37"/>
    </row>
    <row r="59" spans="1:3" ht="2.4500000000000002" customHeight="1" x14ac:dyDescent="0.25">
      <c r="A59" s="25"/>
      <c r="B59" s="36"/>
      <c r="C59" s="36"/>
    </row>
    <row r="60" spans="1:3" ht="15" customHeight="1" x14ac:dyDescent="0.25">
      <c r="A60" s="25" t="s">
        <v>89</v>
      </c>
      <c r="B60" s="36">
        <f>B46+B57</f>
        <v>42796670.205970004</v>
      </c>
      <c r="C60" s="36">
        <v>36636339</v>
      </c>
    </row>
    <row r="61" spans="1:3" ht="2.4500000000000002" customHeight="1" thickBot="1" x14ac:dyDescent="0.3">
      <c r="A61" s="22"/>
      <c r="B61" s="37"/>
      <c r="C61" s="37"/>
    </row>
    <row r="63" spans="1:3" ht="15" customHeight="1" x14ac:dyDescent="0.25">
      <c r="A63" s="8" t="s">
        <v>90</v>
      </c>
      <c r="B63" s="9"/>
      <c r="C63" s="9" t="s">
        <v>44</v>
      </c>
    </row>
    <row r="64" spans="1:3" ht="15" customHeight="1" x14ac:dyDescent="0.25">
      <c r="A64" s="8"/>
      <c r="B64" s="9"/>
      <c r="C64" s="9"/>
    </row>
    <row r="65" spans="1:3" ht="15" customHeight="1" x14ac:dyDescent="0.25">
      <c r="A65" s="8" t="s">
        <v>9</v>
      </c>
      <c r="B65" s="9"/>
      <c r="C65" s="9" t="s">
        <v>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4"/>
  <sheetViews>
    <sheetView workbookViewId="0">
      <selection activeCell="A67" sqref="A67"/>
    </sheetView>
  </sheetViews>
  <sheetFormatPr defaultRowHeight="15" x14ac:dyDescent="0.25"/>
  <cols>
    <col min="1" max="1" width="52.140625" customWidth="1"/>
    <col min="2" max="2" width="16.5703125" bestFit="1" customWidth="1"/>
    <col min="3" max="3" width="16.5703125" style="10" bestFit="1" customWidth="1"/>
  </cols>
  <sheetData>
    <row r="1" spans="1:3" x14ac:dyDescent="0.25">
      <c r="A1" s="1" t="s">
        <v>0</v>
      </c>
    </row>
    <row r="2" spans="1:3" x14ac:dyDescent="0.25">
      <c r="A2" s="11" t="s">
        <v>105</v>
      </c>
    </row>
    <row r="4" spans="1:3" ht="36.75" thickBot="1" x14ac:dyDescent="0.3">
      <c r="A4" s="12" t="s">
        <v>1</v>
      </c>
      <c r="B4" s="65" t="s">
        <v>113</v>
      </c>
      <c r="C4" s="64" t="s">
        <v>123</v>
      </c>
    </row>
    <row r="5" spans="1:3" x14ac:dyDescent="0.25">
      <c r="A5" s="14"/>
      <c r="B5" s="3"/>
      <c r="C5" s="15"/>
    </row>
    <row r="6" spans="1:3" ht="24" x14ac:dyDescent="0.25">
      <c r="A6" s="16" t="s">
        <v>10</v>
      </c>
      <c r="B6" s="3"/>
      <c r="C6" s="15"/>
    </row>
    <row r="7" spans="1:3" x14ac:dyDescent="0.25">
      <c r="A7" s="8" t="s">
        <v>11</v>
      </c>
      <c r="B7" s="6">
        <f>B8+B9+B10+B11</f>
        <v>138662210</v>
      </c>
      <c r="C7" s="6">
        <f>C8+C9+C10+C11</f>
        <v>99906710</v>
      </c>
    </row>
    <row r="8" spans="1:3" ht="24" x14ac:dyDescent="0.25">
      <c r="A8" s="18" t="s">
        <v>12</v>
      </c>
      <c r="B8" s="6">
        <v>6782773</v>
      </c>
      <c r="C8" s="17">
        <v>5349370</v>
      </c>
    </row>
    <row r="9" spans="1:3" ht="24" x14ac:dyDescent="0.25">
      <c r="A9" s="18" t="s">
        <v>13</v>
      </c>
      <c r="B9" s="6">
        <v>17652826</v>
      </c>
      <c r="C9" s="17">
        <v>11517835</v>
      </c>
    </row>
    <row r="10" spans="1:3" ht="24" x14ac:dyDescent="0.25">
      <c r="A10" s="18" t="s">
        <v>14</v>
      </c>
      <c r="B10" s="6">
        <v>7390441</v>
      </c>
      <c r="C10" s="17">
        <v>7195415</v>
      </c>
    </row>
    <row r="11" spans="1:3" x14ac:dyDescent="0.25">
      <c r="A11" s="8" t="s">
        <v>15</v>
      </c>
      <c r="B11" s="6">
        <v>106836170</v>
      </c>
      <c r="C11" s="17">
        <v>75844090</v>
      </c>
    </row>
    <row r="12" spans="1:3" x14ac:dyDescent="0.25">
      <c r="A12" s="8" t="s">
        <v>16</v>
      </c>
      <c r="B12" s="6">
        <f>B13+B14</f>
        <v>-76726796</v>
      </c>
      <c r="C12" s="6">
        <f>C13+C14</f>
        <v>-48404261</v>
      </c>
    </row>
    <row r="13" spans="1:3" ht="24" x14ac:dyDescent="0.25">
      <c r="A13" s="18" t="s">
        <v>17</v>
      </c>
      <c r="B13" s="6">
        <v>-58889014</v>
      </c>
      <c r="C13" s="17">
        <v>-37649631</v>
      </c>
    </row>
    <row r="14" spans="1:3" x14ac:dyDescent="0.25">
      <c r="A14" s="8" t="s">
        <v>18</v>
      </c>
      <c r="B14" s="6">
        <v>-17837782</v>
      </c>
      <c r="C14" s="17">
        <v>-10754630</v>
      </c>
    </row>
    <row r="15" spans="1:3" x14ac:dyDescent="0.25">
      <c r="A15" s="8" t="s">
        <v>19</v>
      </c>
      <c r="B15" s="6">
        <v>6569935</v>
      </c>
      <c r="C15" s="17">
        <v>4979272</v>
      </c>
    </row>
    <row r="16" spans="1:3" x14ac:dyDescent="0.25">
      <c r="A16" s="8" t="s">
        <v>20</v>
      </c>
      <c r="B16" s="6">
        <v>-5536831</v>
      </c>
      <c r="C16" s="17">
        <v>-4243838</v>
      </c>
    </row>
    <row r="17" spans="1:3" ht="36" x14ac:dyDescent="0.25">
      <c r="A17" s="18" t="s">
        <v>45</v>
      </c>
      <c r="B17" s="6">
        <v>1827332</v>
      </c>
      <c r="C17" s="17">
        <v>-496306</v>
      </c>
    </row>
    <row r="18" spans="1:3" x14ac:dyDescent="0.25">
      <c r="A18" s="8" t="s">
        <v>21</v>
      </c>
      <c r="B18" s="6">
        <v>6303694</v>
      </c>
      <c r="C18" s="17">
        <v>5980672</v>
      </c>
    </row>
    <row r="19" spans="1:3" x14ac:dyDescent="0.25">
      <c r="A19" s="8" t="s">
        <v>22</v>
      </c>
      <c r="B19" s="6">
        <v>636150</v>
      </c>
      <c r="C19" s="17">
        <v>213371</v>
      </c>
    </row>
    <row r="20" spans="1:3" x14ac:dyDescent="0.25">
      <c r="A20" s="8" t="s">
        <v>23</v>
      </c>
      <c r="B20" s="6">
        <v>-16687357</v>
      </c>
      <c r="C20" s="17">
        <v>-14850903</v>
      </c>
    </row>
    <row r="21" spans="1:3" x14ac:dyDescent="0.25">
      <c r="A21" s="8" t="s">
        <v>24</v>
      </c>
      <c r="B21" s="6">
        <v>-6973579</v>
      </c>
      <c r="C21" s="17">
        <v>-3648737</v>
      </c>
    </row>
    <row r="22" spans="1:3" ht="2.4500000000000002" customHeight="1" thickBot="1" x14ac:dyDescent="0.3">
      <c r="A22" s="19"/>
      <c r="B22" s="7"/>
      <c r="C22" s="20"/>
    </row>
    <row r="23" spans="1:3" x14ac:dyDescent="0.25">
      <c r="A23" s="8"/>
      <c r="B23" s="6"/>
      <c r="C23" s="17"/>
    </row>
    <row r="24" spans="1:3" ht="36" x14ac:dyDescent="0.25">
      <c r="A24" s="16" t="s">
        <v>25</v>
      </c>
      <c r="B24" s="5">
        <f>B7+B12+B15+B16+B17+B18+B19+B20+B21</f>
        <v>48074758</v>
      </c>
      <c r="C24" s="5">
        <f>C7+C12+C15+C16+C17+C18+C19+C20+C21</f>
        <v>39435980</v>
      </c>
    </row>
    <row r="25" spans="1:3" ht="2.4500000000000002" customHeight="1" thickBot="1" x14ac:dyDescent="0.3">
      <c r="A25" s="22"/>
      <c r="B25" s="23"/>
      <c r="C25" s="24"/>
    </row>
    <row r="26" spans="1:3" x14ac:dyDescent="0.25">
      <c r="A26" s="25"/>
      <c r="B26" s="5"/>
      <c r="C26" s="21"/>
    </row>
    <row r="27" spans="1:3" x14ac:dyDescent="0.25">
      <c r="A27" s="25" t="s">
        <v>26</v>
      </c>
      <c r="B27" s="6"/>
      <c r="C27" s="17"/>
    </row>
    <row r="28" spans="1:3" x14ac:dyDescent="0.25">
      <c r="A28" s="8" t="s">
        <v>92</v>
      </c>
      <c r="B28" s="6">
        <v>-10800396</v>
      </c>
      <c r="C28" s="17">
        <v>-8572463</v>
      </c>
    </row>
    <row r="29" spans="1:3" ht="36" x14ac:dyDescent="0.25">
      <c r="A29" s="18" t="s">
        <v>99</v>
      </c>
      <c r="B29" s="6">
        <v>12838</v>
      </c>
      <c r="C29" s="17">
        <v>-17330</v>
      </c>
    </row>
    <row r="30" spans="1:3" x14ac:dyDescent="0.25">
      <c r="A30" s="8" t="s">
        <v>27</v>
      </c>
      <c r="B30" s="6">
        <v>-195679018</v>
      </c>
      <c r="C30" s="17">
        <v>-147132015</v>
      </c>
    </row>
    <row r="31" spans="1:3" ht="24" x14ac:dyDescent="0.25">
      <c r="A31" s="18" t="s">
        <v>100</v>
      </c>
      <c r="B31" s="6">
        <v>-4323333</v>
      </c>
      <c r="C31" s="17">
        <v>608562</v>
      </c>
    </row>
    <row r="32" spans="1:3" x14ac:dyDescent="0.25">
      <c r="A32" s="8" t="s">
        <v>28</v>
      </c>
      <c r="B32" s="6">
        <v>-1175054</v>
      </c>
      <c r="C32" s="17">
        <v>-1958754</v>
      </c>
    </row>
    <row r="33" spans="1:3" x14ac:dyDescent="0.25">
      <c r="A33" s="8" t="s">
        <v>29</v>
      </c>
      <c r="B33" s="6">
        <v>27840633</v>
      </c>
      <c r="C33" s="17">
        <v>642012</v>
      </c>
    </row>
    <row r="34" spans="1:3" ht="24" x14ac:dyDescent="0.25">
      <c r="A34" s="18" t="s">
        <v>101</v>
      </c>
      <c r="B34" s="6">
        <v>80891859</v>
      </c>
      <c r="C34" s="17">
        <v>-33407886</v>
      </c>
    </row>
    <row r="35" spans="1:3" x14ac:dyDescent="0.25">
      <c r="A35" s="8" t="s">
        <v>102</v>
      </c>
      <c r="B35" s="6">
        <v>183911959</v>
      </c>
      <c r="C35" s="17">
        <v>125115955</v>
      </c>
    </row>
    <row r="36" spans="1:3" x14ac:dyDescent="0.25">
      <c r="A36" s="8" t="s">
        <v>30</v>
      </c>
      <c r="B36" s="6">
        <v>136395</v>
      </c>
      <c r="C36" s="17">
        <v>2870691</v>
      </c>
    </row>
    <row r="37" spans="1:3" ht="36" x14ac:dyDescent="0.25">
      <c r="A37" s="18" t="s">
        <v>103</v>
      </c>
      <c r="B37" s="6">
        <v>-55672</v>
      </c>
      <c r="C37" s="17">
        <v>73298</v>
      </c>
    </row>
    <row r="38" spans="1:3" ht="2.4500000000000002" customHeight="1" thickBot="1" x14ac:dyDescent="0.3">
      <c r="A38" s="19"/>
      <c r="B38" s="7"/>
      <c r="C38" s="20"/>
    </row>
    <row r="39" spans="1:3" x14ac:dyDescent="0.25">
      <c r="A39" s="8"/>
      <c r="B39" s="6"/>
      <c r="C39" s="17"/>
    </row>
    <row r="40" spans="1:3" ht="24" x14ac:dyDescent="0.25">
      <c r="A40" s="16" t="s">
        <v>31</v>
      </c>
      <c r="B40" s="5">
        <f>B24+B28+B29+B30+B31+B32+B33+B34+B35+B36+B37</f>
        <v>128834969</v>
      </c>
      <c r="C40" s="5">
        <f>C24+C28+C29+C30+C31+C32+C33+C34+C35+C36+C37</f>
        <v>-22341950</v>
      </c>
    </row>
    <row r="41" spans="1:3" ht="2.4500000000000002" customHeight="1" thickBot="1" x14ac:dyDescent="0.3">
      <c r="A41" s="19"/>
      <c r="B41" s="7"/>
      <c r="C41" s="20"/>
    </row>
    <row r="42" spans="1:3" x14ac:dyDescent="0.25">
      <c r="A42" s="8"/>
      <c r="B42" s="6"/>
      <c r="C42" s="17"/>
    </row>
    <row r="43" spans="1:3" ht="24" x14ac:dyDescent="0.25">
      <c r="A43" s="16" t="s">
        <v>32</v>
      </c>
      <c r="B43" s="5"/>
      <c r="C43" s="21"/>
    </row>
    <row r="44" spans="1:3" ht="24" x14ac:dyDescent="0.25">
      <c r="A44" s="18" t="s">
        <v>33</v>
      </c>
      <c r="B44" s="6">
        <v>179012780</v>
      </c>
      <c r="C44" s="17">
        <v>167354024</v>
      </c>
    </row>
    <row r="45" spans="1:3" ht="24" x14ac:dyDescent="0.25">
      <c r="A45" s="18" t="s">
        <v>34</v>
      </c>
      <c r="B45" s="6">
        <v>-200060776</v>
      </c>
      <c r="C45" s="17">
        <v>-224811526</v>
      </c>
    </row>
    <row r="46" spans="1:3" x14ac:dyDescent="0.25">
      <c r="A46" s="8" t="s">
        <v>35</v>
      </c>
      <c r="B46" s="6">
        <v>-1401806</v>
      </c>
      <c r="C46" s="17">
        <v>-1372517</v>
      </c>
    </row>
    <row r="47" spans="1:3" x14ac:dyDescent="0.25">
      <c r="A47" s="8" t="s">
        <v>36</v>
      </c>
      <c r="B47" s="6">
        <v>56991</v>
      </c>
      <c r="C47" s="17">
        <v>64628</v>
      </c>
    </row>
    <row r="48" spans="1:3" x14ac:dyDescent="0.25">
      <c r="A48" s="8" t="s">
        <v>37</v>
      </c>
      <c r="B48" s="6">
        <v>-451139</v>
      </c>
      <c r="C48" s="17">
        <v>-503747</v>
      </c>
    </row>
    <row r="49" spans="1:3" ht="24" x14ac:dyDescent="0.25">
      <c r="A49" s="18" t="s">
        <v>38</v>
      </c>
      <c r="B49" s="6">
        <v>58708939</v>
      </c>
      <c r="C49" s="17">
        <v>83139526</v>
      </c>
    </row>
    <row r="50" spans="1:3" ht="24" x14ac:dyDescent="0.25">
      <c r="A50" s="18" t="s">
        <v>39</v>
      </c>
      <c r="B50" s="6">
        <v>-1295844</v>
      </c>
      <c r="C50" s="17">
        <v>-25872400</v>
      </c>
    </row>
    <row r="51" spans="1:3" ht="2.4500000000000002" customHeight="1" thickBot="1" x14ac:dyDescent="0.3">
      <c r="A51" s="19"/>
      <c r="B51" s="7"/>
      <c r="C51" s="20"/>
    </row>
    <row r="52" spans="1:3" x14ac:dyDescent="0.25">
      <c r="A52" s="8"/>
      <c r="B52" s="6"/>
      <c r="C52" s="17"/>
    </row>
    <row r="53" spans="1:3" ht="24" x14ac:dyDescent="0.25">
      <c r="A53" s="16" t="s">
        <v>131</v>
      </c>
      <c r="B53" s="5">
        <f>SUM(B44:B50)</f>
        <v>34569145</v>
      </c>
      <c r="C53" s="5">
        <f>SUM(C44:C50)</f>
        <v>-2002012</v>
      </c>
    </row>
    <row r="54" spans="1:3" ht="2.4500000000000002" customHeight="1" thickBot="1" x14ac:dyDescent="0.3">
      <c r="A54" s="22"/>
      <c r="B54" s="23"/>
      <c r="C54" s="24"/>
    </row>
    <row r="55" spans="1:3" x14ac:dyDescent="0.25">
      <c r="A55" s="25"/>
      <c r="B55" s="5"/>
      <c r="C55" s="21"/>
    </row>
    <row r="56" spans="1:3" x14ac:dyDescent="0.25">
      <c r="A56" s="25" t="s">
        <v>40</v>
      </c>
      <c r="B56" s="5"/>
      <c r="C56" s="21"/>
    </row>
    <row r="57" spans="1:3" x14ac:dyDescent="0.25">
      <c r="A57" s="8" t="s">
        <v>132</v>
      </c>
      <c r="B57" s="6">
        <v>-399624</v>
      </c>
      <c r="C57" s="17">
        <v>-356640</v>
      </c>
    </row>
    <row r="58" spans="1:3" x14ac:dyDescent="0.25">
      <c r="A58" s="8" t="s">
        <v>41</v>
      </c>
      <c r="B58" s="6">
        <v>-15000003</v>
      </c>
      <c r="C58" s="17">
        <v>-17000018</v>
      </c>
    </row>
    <row r="59" spans="1:3" ht="2.4500000000000002" customHeight="1" thickBot="1" x14ac:dyDescent="0.3">
      <c r="A59" s="19"/>
      <c r="B59" s="7"/>
      <c r="C59" s="20"/>
    </row>
    <row r="60" spans="1:3" x14ac:dyDescent="0.25">
      <c r="A60" s="8"/>
      <c r="B60" s="6"/>
      <c r="C60" s="17"/>
    </row>
    <row r="61" spans="1:3" ht="24" x14ac:dyDescent="0.25">
      <c r="A61" s="16" t="s">
        <v>133</v>
      </c>
      <c r="B61" s="5">
        <f>B57+B58</f>
        <v>-15399627</v>
      </c>
      <c r="C61" s="5">
        <f>C57+C58</f>
        <v>-17356658</v>
      </c>
    </row>
    <row r="62" spans="1:3" ht="2.4500000000000002" customHeight="1" thickBot="1" x14ac:dyDescent="0.3">
      <c r="A62" s="22"/>
      <c r="B62" s="23"/>
      <c r="C62" s="24"/>
    </row>
    <row r="63" spans="1:3" x14ac:dyDescent="0.25">
      <c r="A63" s="25"/>
      <c r="B63" s="5"/>
      <c r="C63" s="21"/>
    </row>
    <row r="64" spans="1:3" ht="24" x14ac:dyDescent="0.25">
      <c r="A64" s="18" t="s">
        <v>42</v>
      </c>
      <c r="B64" s="6">
        <v>4194602.8360900283</v>
      </c>
      <c r="C64" s="17">
        <v>1671291</v>
      </c>
    </row>
    <row r="65" spans="1:3" ht="2.4500000000000002" customHeight="1" thickBot="1" x14ac:dyDescent="0.3">
      <c r="A65" s="19"/>
      <c r="B65" s="7"/>
      <c r="C65" s="20"/>
    </row>
    <row r="66" spans="1:3" x14ac:dyDescent="0.25">
      <c r="A66" s="8"/>
      <c r="B66" s="6"/>
      <c r="C66" s="17"/>
    </row>
    <row r="67" spans="1:3" ht="24" x14ac:dyDescent="0.25">
      <c r="A67" s="16" t="s">
        <v>46</v>
      </c>
      <c r="B67" s="5">
        <f>B40+B53+B61+B64</f>
        <v>152199089.83609003</v>
      </c>
      <c r="C67" s="5">
        <f>C40+C53+C61+C64</f>
        <v>-40029329</v>
      </c>
    </row>
    <row r="68" spans="1:3" x14ac:dyDescent="0.25">
      <c r="A68" s="8" t="s">
        <v>43</v>
      </c>
      <c r="B68" s="6">
        <v>96974883</v>
      </c>
      <c r="C68" s="17">
        <v>137004212</v>
      </c>
    </row>
    <row r="69" spans="1:3" x14ac:dyDescent="0.25">
      <c r="A69" s="25" t="s">
        <v>104</v>
      </c>
      <c r="B69" s="5">
        <f>B67+B68</f>
        <v>249173972.83609003</v>
      </c>
      <c r="C69" s="5">
        <f>C67+C68</f>
        <v>96974883</v>
      </c>
    </row>
    <row r="70" spans="1:3" ht="2.4500000000000002" customHeight="1" thickBot="1" x14ac:dyDescent="0.3">
      <c r="A70" s="26"/>
      <c r="B70" s="27"/>
      <c r="C70" s="28"/>
    </row>
    <row r="71" spans="1:3" ht="15.75" thickTop="1" x14ac:dyDescent="0.25"/>
    <row r="72" spans="1:3" x14ac:dyDescent="0.25">
      <c r="A72" s="8" t="s">
        <v>48</v>
      </c>
      <c r="B72" s="9"/>
      <c r="C72" s="9" t="s">
        <v>44</v>
      </c>
    </row>
    <row r="73" spans="1:3" x14ac:dyDescent="0.25">
      <c r="A73" s="8"/>
      <c r="B73" s="9"/>
      <c r="C73" s="29"/>
    </row>
    <row r="74" spans="1:3" x14ac:dyDescent="0.25">
      <c r="A74" s="8" t="s">
        <v>9</v>
      </c>
      <c r="B74" s="9"/>
      <c r="C74" s="9" t="s">
        <v>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"/>
  <sheetViews>
    <sheetView workbookViewId="0">
      <selection activeCell="D4" sqref="D4"/>
    </sheetView>
  </sheetViews>
  <sheetFormatPr defaultRowHeight="15" x14ac:dyDescent="0.25"/>
  <cols>
    <col min="1" max="1" width="52.140625" customWidth="1"/>
    <col min="4" max="4" width="9.85546875" bestFit="1" customWidth="1"/>
  </cols>
  <sheetData>
    <row r="1" spans="1:7" x14ac:dyDescent="0.25">
      <c r="A1" s="1" t="s">
        <v>0</v>
      </c>
    </row>
    <row r="2" spans="1:7" x14ac:dyDescent="0.25">
      <c r="A2" s="1" t="s">
        <v>98</v>
      </c>
    </row>
    <row r="4" spans="1:7" ht="101.25" customHeight="1" x14ac:dyDescent="0.25">
      <c r="A4" s="69" t="s">
        <v>1</v>
      </c>
      <c r="B4" s="66" t="s">
        <v>2</v>
      </c>
      <c r="C4" s="67" t="s">
        <v>3</v>
      </c>
      <c r="D4" s="68" t="s">
        <v>115</v>
      </c>
      <c r="E4" s="66" t="s">
        <v>4</v>
      </c>
      <c r="F4" s="66" t="s">
        <v>5</v>
      </c>
      <c r="G4" s="40" t="s">
        <v>134</v>
      </c>
    </row>
    <row r="5" spans="1:7" x14ac:dyDescent="0.25">
      <c r="A5" s="42" t="s">
        <v>7</v>
      </c>
      <c r="B5" s="63">
        <v>7050000</v>
      </c>
      <c r="C5" s="63">
        <v>220973</v>
      </c>
      <c r="D5" s="63">
        <v>-1627162</v>
      </c>
      <c r="E5" s="63">
        <v>96058</v>
      </c>
      <c r="F5" s="63">
        <v>112235047</v>
      </c>
      <c r="G5" s="63">
        <v>117974916</v>
      </c>
    </row>
    <row r="6" spans="1:7" ht="2.4500000000000002" customHeight="1" thickBot="1" x14ac:dyDescent="0.3">
      <c r="A6" s="43"/>
      <c r="B6" s="44"/>
      <c r="C6" s="44"/>
      <c r="D6" s="44"/>
      <c r="E6" s="44"/>
      <c r="F6" s="44"/>
      <c r="G6" s="44"/>
    </row>
    <row r="7" spans="1:7" x14ac:dyDescent="0.25">
      <c r="A7" s="42"/>
      <c r="B7" s="41"/>
      <c r="C7" s="41"/>
      <c r="D7" s="41"/>
      <c r="E7" s="41"/>
      <c r="F7" s="41"/>
      <c r="G7" s="41"/>
    </row>
    <row r="8" spans="1:7" x14ac:dyDescent="0.25">
      <c r="A8" s="45" t="s">
        <v>6</v>
      </c>
      <c r="B8" s="62">
        <v>0</v>
      </c>
      <c r="C8" s="62">
        <v>0</v>
      </c>
      <c r="D8" s="62">
        <v>0</v>
      </c>
      <c r="E8" s="62">
        <v>0</v>
      </c>
      <c r="F8" s="62">
        <v>39108198</v>
      </c>
      <c r="G8" s="62">
        <v>39108198</v>
      </c>
    </row>
    <row r="9" spans="1:7" x14ac:dyDescent="0.25">
      <c r="A9" s="45" t="s">
        <v>116</v>
      </c>
      <c r="B9" s="62">
        <v>0</v>
      </c>
      <c r="C9" s="62">
        <v>0</v>
      </c>
      <c r="D9" s="62">
        <v>-2471859</v>
      </c>
      <c r="E9" s="62">
        <v>0</v>
      </c>
      <c r="F9" s="62">
        <v>0</v>
      </c>
      <c r="G9" s="62">
        <v>-2471859</v>
      </c>
    </row>
    <row r="10" spans="1:7" ht="2.4500000000000002" customHeight="1" thickBot="1" x14ac:dyDescent="0.3">
      <c r="A10" s="48"/>
      <c r="B10" s="49"/>
      <c r="C10" s="50"/>
      <c r="D10" s="50"/>
      <c r="E10" s="49"/>
      <c r="F10" s="50"/>
      <c r="G10" s="49"/>
    </row>
    <row r="11" spans="1:7" x14ac:dyDescent="0.25">
      <c r="A11" s="45"/>
      <c r="B11" s="46"/>
      <c r="C11" s="47"/>
      <c r="D11" s="47"/>
      <c r="E11" s="46"/>
      <c r="F11" s="47"/>
      <c r="G11" s="46"/>
    </row>
    <row r="12" spans="1:7" x14ac:dyDescent="0.25">
      <c r="A12" s="51" t="s">
        <v>117</v>
      </c>
      <c r="B12" s="63">
        <v>0</v>
      </c>
      <c r="C12" s="63">
        <v>0</v>
      </c>
      <c r="D12" s="63">
        <v>-2471859</v>
      </c>
      <c r="E12" s="63">
        <v>0</v>
      </c>
      <c r="F12" s="63">
        <v>39108198</v>
      </c>
      <c r="G12" s="63">
        <v>36636339</v>
      </c>
    </row>
    <row r="13" spans="1:7" ht="2.4500000000000002" customHeight="1" thickBot="1" x14ac:dyDescent="0.3">
      <c r="A13" s="48"/>
      <c r="B13" s="49"/>
      <c r="C13" s="50"/>
      <c r="D13" s="50"/>
      <c r="E13" s="49"/>
      <c r="F13" s="50"/>
      <c r="G13" s="49"/>
    </row>
    <row r="14" spans="1:7" x14ac:dyDescent="0.25">
      <c r="A14" s="45"/>
      <c r="B14" s="46"/>
      <c r="C14" s="47"/>
      <c r="D14" s="47"/>
      <c r="E14" s="46"/>
      <c r="F14" s="47"/>
      <c r="G14" s="46"/>
    </row>
    <row r="15" spans="1:7" x14ac:dyDescent="0.25">
      <c r="A15" s="45" t="s">
        <v>47</v>
      </c>
      <c r="B15" s="62">
        <v>0</v>
      </c>
      <c r="C15" s="62">
        <v>0</v>
      </c>
      <c r="D15" s="62">
        <v>0</v>
      </c>
      <c r="E15" s="62">
        <v>0</v>
      </c>
      <c r="F15" s="62">
        <v>-17000018</v>
      </c>
      <c r="G15" s="62">
        <v>-17000018</v>
      </c>
    </row>
    <row r="16" spans="1:7" ht="2.4500000000000002" customHeight="1" thickBot="1" x14ac:dyDescent="0.3">
      <c r="A16" s="53"/>
      <c r="B16" s="54"/>
      <c r="C16" s="54"/>
      <c r="D16" s="54"/>
      <c r="E16" s="54"/>
      <c r="F16" s="54"/>
      <c r="G16" s="54"/>
    </row>
    <row r="17" spans="1:7" x14ac:dyDescent="0.25">
      <c r="A17" s="55"/>
      <c r="B17" s="56"/>
      <c r="C17" s="56"/>
      <c r="D17" s="56"/>
      <c r="E17" s="56"/>
      <c r="F17" s="56"/>
      <c r="G17" s="56"/>
    </row>
    <row r="18" spans="1:7" x14ac:dyDescent="0.25">
      <c r="A18" s="51" t="s">
        <v>8</v>
      </c>
      <c r="B18" s="63">
        <v>7050000</v>
      </c>
      <c r="C18" s="63">
        <v>220973</v>
      </c>
      <c r="D18" s="63">
        <v>-4099021</v>
      </c>
      <c r="E18" s="63">
        <v>96058</v>
      </c>
      <c r="F18" s="63">
        <v>134343227</v>
      </c>
      <c r="G18" s="63">
        <v>137611237</v>
      </c>
    </row>
    <row r="19" spans="1:7" ht="2.4500000000000002" customHeight="1" thickBot="1" x14ac:dyDescent="0.3">
      <c r="A19" s="57"/>
      <c r="B19" s="58"/>
      <c r="C19" s="58"/>
      <c r="D19" s="58"/>
      <c r="E19" s="44"/>
      <c r="F19" s="58"/>
      <c r="G19" s="58"/>
    </row>
    <row r="20" spans="1:7" x14ac:dyDescent="0.25">
      <c r="A20" s="51"/>
      <c r="B20" s="52"/>
      <c r="C20" s="52"/>
      <c r="D20" s="52"/>
      <c r="E20" s="40"/>
      <c r="F20" s="52"/>
      <c r="G20" s="52"/>
    </row>
    <row r="21" spans="1:7" x14ac:dyDescent="0.25">
      <c r="A21" s="45" t="s">
        <v>6</v>
      </c>
      <c r="B21" s="62">
        <v>0</v>
      </c>
      <c r="C21" s="62">
        <v>0</v>
      </c>
      <c r="D21" s="62">
        <v>0</v>
      </c>
      <c r="E21" s="62">
        <v>0</v>
      </c>
      <c r="F21" s="62">
        <v>40003787</v>
      </c>
      <c r="G21" s="62">
        <v>40003787</v>
      </c>
    </row>
    <row r="22" spans="1:7" x14ac:dyDescent="0.25">
      <c r="A22" s="45" t="s">
        <v>116</v>
      </c>
      <c r="B22" s="62">
        <v>0</v>
      </c>
      <c r="C22" s="62">
        <v>0</v>
      </c>
      <c r="D22" s="62">
        <v>2734728</v>
      </c>
      <c r="E22" s="62">
        <v>58155</v>
      </c>
      <c r="F22" s="62">
        <v>0</v>
      </c>
      <c r="G22" s="62">
        <v>2792883</v>
      </c>
    </row>
    <row r="23" spans="1:7" ht="2.4500000000000002" customHeight="1" thickBot="1" x14ac:dyDescent="0.3">
      <c r="A23" s="48"/>
      <c r="B23" s="49"/>
      <c r="C23" s="50"/>
      <c r="D23" s="50"/>
      <c r="E23" s="49"/>
      <c r="F23" s="50"/>
      <c r="G23" s="49"/>
    </row>
    <row r="24" spans="1:7" x14ac:dyDescent="0.25">
      <c r="A24" s="45"/>
      <c r="B24" s="46"/>
      <c r="C24" s="47"/>
      <c r="D24" s="47"/>
      <c r="E24" s="46"/>
      <c r="F24" s="47"/>
      <c r="G24" s="46"/>
    </row>
    <row r="25" spans="1:7" x14ac:dyDescent="0.25">
      <c r="A25" s="51" t="s">
        <v>118</v>
      </c>
      <c r="B25" s="63">
        <v>0</v>
      </c>
      <c r="C25" s="63">
        <v>0</v>
      </c>
      <c r="D25" s="63">
        <v>2734728</v>
      </c>
      <c r="E25" s="63">
        <v>58155</v>
      </c>
      <c r="F25" s="63">
        <v>40003787</v>
      </c>
      <c r="G25" s="63">
        <v>42796670</v>
      </c>
    </row>
    <row r="26" spans="1:7" ht="2.4500000000000002" customHeight="1" thickBot="1" x14ac:dyDescent="0.3">
      <c r="A26" s="48"/>
      <c r="B26" s="49"/>
      <c r="C26" s="50"/>
      <c r="D26" s="50"/>
      <c r="E26" s="49"/>
      <c r="F26" s="50"/>
      <c r="G26" s="49"/>
    </row>
    <row r="27" spans="1:7" x14ac:dyDescent="0.25">
      <c r="A27" s="45"/>
      <c r="B27" s="46"/>
      <c r="C27" s="47"/>
      <c r="D27" s="47"/>
      <c r="E27" s="46"/>
      <c r="F27" s="47"/>
      <c r="G27" s="46"/>
    </row>
    <row r="28" spans="1:7" x14ac:dyDescent="0.25">
      <c r="A28" s="45" t="s">
        <v>47</v>
      </c>
      <c r="B28" s="62">
        <v>0</v>
      </c>
      <c r="C28" s="62">
        <v>0</v>
      </c>
      <c r="D28" s="62">
        <v>0</v>
      </c>
      <c r="E28" s="62">
        <v>0</v>
      </c>
      <c r="F28" s="62">
        <v>-15000003</v>
      </c>
      <c r="G28" s="62">
        <v>-15000003</v>
      </c>
    </row>
    <row r="29" spans="1:7" x14ac:dyDescent="0.25">
      <c r="A29" s="45" t="s">
        <v>119</v>
      </c>
      <c r="B29" s="62">
        <v>0</v>
      </c>
      <c r="C29" s="62">
        <v>0</v>
      </c>
      <c r="D29" s="62">
        <v>0</v>
      </c>
      <c r="E29" s="62">
        <v>-19</v>
      </c>
      <c r="F29" s="62">
        <v>19</v>
      </c>
      <c r="G29" s="62">
        <v>0</v>
      </c>
    </row>
    <row r="30" spans="1:7" ht="2.4500000000000002" customHeight="1" thickBot="1" x14ac:dyDescent="0.3">
      <c r="A30" s="59"/>
      <c r="B30" s="60"/>
      <c r="C30" s="61"/>
      <c r="D30" s="61"/>
      <c r="E30" s="60"/>
      <c r="F30" s="61"/>
      <c r="G30" s="60"/>
    </row>
    <row r="31" spans="1:7" x14ac:dyDescent="0.25">
      <c r="A31" s="45"/>
      <c r="B31" s="46"/>
      <c r="C31" s="47"/>
      <c r="D31" s="47"/>
      <c r="E31" s="46"/>
      <c r="F31" s="47"/>
      <c r="G31" s="46"/>
    </row>
    <row r="32" spans="1:7" x14ac:dyDescent="0.25">
      <c r="A32" s="51" t="s">
        <v>94</v>
      </c>
      <c r="B32" s="63">
        <v>7050000</v>
      </c>
      <c r="C32" s="63">
        <v>220973</v>
      </c>
      <c r="D32" s="63">
        <v>-1364293</v>
      </c>
      <c r="E32" s="63">
        <v>154194</v>
      </c>
      <c r="F32" s="63">
        <v>159347030</v>
      </c>
      <c r="G32" s="63">
        <v>165407904</v>
      </c>
    </row>
    <row r="33" spans="1:7" ht="2.4500000000000002" customHeight="1" thickBot="1" x14ac:dyDescent="0.3">
      <c r="A33" s="57"/>
      <c r="B33" s="58"/>
      <c r="C33" s="58"/>
      <c r="D33" s="58"/>
      <c r="E33" s="44"/>
      <c r="F33" s="58"/>
      <c r="G33" s="58"/>
    </row>
    <row r="35" spans="1:7" x14ac:dyDescent="0.25">
      <c r="A35" s="8" t="s">
        <v>90</v>
      </c>
      <c r="B35" s="9"/>
      <c r="C35" s="9" t="s">
        <v>44</v>
      </c>
    </row>
    <row r="36" spans="1:7" x14ac:dyDescent="0.25">
      <c r="A36" s="8"/>
      <c r="B36" s="9"/>
      <c r="C36" s="9"/>
    </row>
    <row r="37" spans="1:7" x14ac:dyDescent="0.25">
      <c r="A37" s="8" t="s">
        <v>9</v>
      </c>
      <c r="B37" s="9"/>
      <c r="C37" s="9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офп</vt:lpstr>
      <vt:lpstr>осд</vt:lpstr>
      <vt:lpstr>оддс</vt:lpstr>
      <vt:lpstr>оик</vt:lpstr>
      <vt:lpstr>оддс!OLE_LINK16</vt:lpstr>
      <vt:lpstr>оддс!OLE_LINK18</vt:lpstr>
      <vt:lpstr>оддс!OLE_LINK23</vt:lpstr>
      <vt:lpstr>оддс!OLE_LINK24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2025-05-30T11:48:49Z</dcterms:created>
  <dcterms:modified xsi:type="dcterms:W3CDTF">2026-03-02T13:18:10Z</dcterms:modified>
</cp:coreProperties>
</file>