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6" r:id="rId1"/>
    <sheet name="осд" sheetId="5" r:id="rId2"/>
    <sheet name="оддс" sheetId="2" r:id="rId3"/>
    <sheet name="оик" sheetId="1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6" l="1"/>
  <c r="B35" i="6"/>
  <c r="B23" i="6"/>
  <c r="C37" i="5"/>
  <c r="B37" i="5"/>
  <c r="C30" i="5"/>
  <c r="B30" i="5"/>
  <c r="C21" i="5"/>
  <c r="B21" i="5"/>
  <c r="B14" i="5"/>
  <c r="B40" i="5" s="1"/>
  <c r="B44" i="5" s="1"/>
  <c r="C10" i="5"/>
  <c r="C14" i="5" s="1"/>
  <c r="C40" i="5" s="1"/>
  <c r="C44" i="5" s="1"/>
  <c r="B10" i="5"/>
  <c r="B48" i="6" l="1"/>
  <c r="C62" i="2"/>
  <c r="B62" i="2"/>
  <c r="B12" i="2"/>
  <c r="C12" i="2"/>
  <c r="C54" i="2" l="1"/>
  <c r="B54" i="2"/>
  <c r="C7" i="2" l="1"/>
  <c r="C24" i="2" s="1"/>
  <c r="C41" i="2" s="1"/>
  <c r="B7" i="2"/>
  <c r="B24" i="2" s="1"/>
  <c r="B41" i="2" s="1"/>
</calcChain>
</file>

<file path=xl/sharedStrings.xml><?xml version="1.0" encoding="utf-8"?>
<sst xmlns="http://schemas.openxmlformats.org/spreadsheetml/2006/main" count="153" uniqueCount="123">
  <si>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</si>
  <si>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</si>
  <si>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</si>
  <si>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Дополни-тельно оплаченный капитал</t>
  </si>
  <si>
    <t>Резерв по переоценке финансовых активов оцениваемых по справед-ливой стоимости через прочий совокупный доход</t>
  </si>
  <si>
    <t>Резерв по переоценке основных средств</t>
  </si>
  <si>
    <t>Нераспре-деленная прибыль</t>
  </si>
  <si>
    <t>Итого Капитал</t>
  </si>
  <si>
    <t>Чистая прибыль за период</t>
  </si>
  <si>
    <t>Прочий совокупный доход</t>
  </si>
  <si>
    <t>31 декабря 2023 г.</t>
  </si>
  <si>
    <t>31 декабря 2024 г.</t>
  </si>
  <si>
    <t>Главный Бухгалтер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</si>
  <si>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</si>
  <si>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</si>
  <si>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</si>
  <si>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</si>
  <si>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</si>
  <si>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</si>
  <si>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</si>
  <si>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</si>
  <si>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</si>
  <si>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</si>
  <si>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</si>
  <si>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>Поступления от операций с иностранной валютой</t>
  </si>
  <si>
    <t>Прочие доходы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</si>
  <si>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</si>
  <si>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</si>
  <si>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</si>
  <si>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</si>
  <si>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уменьшение по займам клиентам</t>
  </si>
  <si>
    <t>Чистое уменьшение по прочим активам</t>
  </si>
  <si>
    <t>Чистое увеличение по счетам и депозитам других банков</t>
  </si>
  <si>
    <t>Чистое увеличение по прочим обязательствам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</si>
  <si>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</si>
  <si>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</si>
  <si>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</si>
  <si>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</si>
  <si>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</si>
  <si>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</si>
  <si>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</si>
  <si>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</si>
  <si>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</si>
  <si>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</si>
  <si>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</si>
  <si>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</si>
  <si>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Дивиденды уплаченные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</si>
  <si>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</si>
  <si>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</si>
  <si>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Денежные средства и их эквиваленты, на начало года</t>
  </si>
  <si>
    <t>Байсынов М.Б.</t>
  </si>
  <si>
    <t>Денежные средства и их эквиваленты, на конец периода</t>
  </si>
  <si>
    <t xml:space="preserve">Поступления/(выплаты) по операциям с финансовыми инструментами, оцениваемыми по справедливой стоимости через прибыль или убыток </t>
  </si>
  <si>
    <t>Чистое увеличение по кредиторской задолженности по сделкам РЕПО</t>
  </si>
  <si>
    <t>Чистое увеличение/(уменьшение) денежных средств и их эквивалентов</t>
  </si>
  <si>
    <t>Выплата дивидендов акционерам</t>
  </si>
  <si>
    <t>Председатель Правления</t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</si>
  <si>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</si>
  <si>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</si>
  <si>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</si>
  <si>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</si>
  <si>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</si>
  <si>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</si>
  <si>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</si>
  <si>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</si>
  <si>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</si>
  <si>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</si>
  <si>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</si>
  <si>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</si>
  <si>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</si>
  <si>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</si>
  <si>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</si>
  <si>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</si>
  <si>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</si>
  <si>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</si>
  <si>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</si>
  <si>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</si>
  <si>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</si>
  <si>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</si>
  <si>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</si>
  <si>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</si>
  <si>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</si>
  <si>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</si>
  <si>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</si>
  <si>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</si>
  <si>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</si>
  <si>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</si>
  <si>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</si>
  <si>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</si>
  <si>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</si>
  <si>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</si>
  <si>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</si>
  <si>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</si>
  <si>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</si>
  <si>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</si>
  <si>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</si>
  <si>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</si>
  <si>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Чистая прибыль по операциям с финансовыми активами, оцениваемыми по справедливой стоимости через прочий совокупный доход</t>
  </si>
  <si>
    <t>Чистая прибыль от операций с иностранной валютой</t>
  </si>
  <si>
    <t>Прочие чистые непроцентные доходы</t>
  </si>
  <si>
    <t>Общие и административные расходы</t>
  </si>
  <si>
    <t>Восстановление резерва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</si>
  <si>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</si>
  <si>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</si>
  <si>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</si>
  <si>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</si>
  <si>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</si>
  <si>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</si>
  <si>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</si>
  <si>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</si>
  <si>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Отчет о движении денежных средств – за период, закончившийся 30 сентября 2025 года</t>
  </si>
  <si>
    <t>30 сентября 2025 г.</t>
  </si>
  <si>
    <t>30 сентября 2024 г.</t>
  </si>
  <si>
    <t>Чистое (уменьшение)/увеличение обязательных резервных требований в НБРК</t>
  </si>
  <si>
    <t>Чистое уменьшение по средствам в кредитных учреждениях</t>
  </si>
  <si>
    <t>Чистое увеличение по финансовым активам, оцениваемым по справедливой стоимости через прибыль или убыток</t>
  </si>
  <si>
    <t>Чистое уменьшение по дебиторам документарных расчетов</t>
  </si>
  <si>
    <t>Чистое увеличение/(уменьшение) по текущим счетам и депозитам клиентов</t>
  </si>
  <si>
    <t>Чистое уменьшение по финансовым обязательствам, оцениваемым по справедливой стоимости через прибыль или убыток</t>
  </si>
  <si>
    <t>Отчет об изменениях в капитале - за период, закончившийся 30 сентября 2025 года</t>
  </si>
  <si>
    <t>Отчет о прибылях или убытках - за период, закончившийся 30 сентября 2025 года</t>
  </si>
  <si>
    <r>
      <t>Отчет о финансовом положении </t>
    </r>
    <r>
      <rPr>
        <i/>
        <sz val="9"/>
        <color theme="1"/>
        <rFont val="Arial"/>
        <family val="2"/>
        <charset val="204"/>
      </rPr>
      <t xml:space="preserve">– </t>
    </r>
    <r>
      <rPr>
        <b/>
        <i/>
        <sz val="9"/>
        <color rgb="FF000000"/>
        <rFont val="Arial"/>
        <family val="2"/>
        <charset val="204"/>
      </rPr>
      <t>по состоянию на 30 сентября 2025 года</t>
    </r>
  </si>
  <si>
    <t>Чистая прибыль от изменения справедливой стоимости финансовых активов, оцениваемых по справедливой стоимости через прочий совокупный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</si>
</sst>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Border="1"/>
    <xf numFmtId="164" fontId="7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3" fillId="0" borderId="0" xfId="0" applyFont="1" applyAlignment="1"/>
    <xf numFmtId="0" fontId="0" fillId="0" borderId="0" xfId="0" applyBorder="1" applyAlignment="1"/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topLeftCell="A4" zoomScaleNormal="100" workbookViewId="0">
      <selection activeCell="B41" activeCellId="1" sqref="B31 B41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20" t="s">
        <v>0</v>
      </c>
    </row>
    <row r="2" spans="1:3" x14ac:dyDescent="0.25">
      <c r="A2" s="20" t="s">
        <v>121</v>
      </c>
    </row>
    <row r="4" spans="1:3" ht="15.75" thickBot="1" x14ac:dyDescent="0.3">
      <c r="A4" s="21" t="s">
        <v>1</v>
      </c>
      <c r="B4" s="49" t="s">
        <v>111</v>
      </c>
      <c r="C4" s="49" t="s">
        <v>11</v>
      </c>
    </row>
    <row r="5" spans="1:3" ht="2.4500000000000002" customHeight="1" x14ac:dyDescent="0.25">
      <c r="A5" s="17"/>
      <c r="B5" s="9"/>
      <c r="C5" s="9"/>
    </row>
    <row r="6" spans="1:3" x14ac:dyDescent="0.25">
      <c r="A6" s="6" t="s">
        <v>57</v>
      </c>
      <c r="B6" s="50"/>
      <c r="C6" s="50"/>
    </row>
    <row r="7" spans="1:3" x14ac:dyDescent="0.25">
      <c r="A7" s="17" t="s">
        <v>58</v>
      </c>
      <c r="B7" s="15">
        <v>103459177.77406216</v>
      </c>
      <c r="C7" s="15">
        <v>78495327</v>
      </c>
    </row>
    <row r="8" spans="1:3" x14ac:dyDescent="0.25">
      <c r="A8" s="17" t="s">
        <v>59</v>
      </c>
      <c r="B8" s="15">
        <v>59033757.297267862</v>
      </c>
      <c r="C8" s="15">
        <v>18479556</v>
      </c>
    </row>
    <row r="9" spans="1:3" x14ac:dyDescent="0.25">
      <c r="A9" s="17" t="s">
        <v>60</v>
      </c>
      <c r="B9" s="15">
        <v>41934402.155019984</v>
      </c>
      <c r="C9" s="15">
        <v>32122645</v>
      </c>
    </row>
    <row r="10" spans="1:3" ht="24" x14ac:dyDescent="0.25">
      <c r="A10" s="27" t="s">
        <v>61</v>
      </c>
      <c r="B10" s="15">
        <v>8082.4231900000004</v>
      </c>
      <c r="C10" s="15">
        <v>28411</v>
      </c>
    </row>
    <row r="11" spans="1:3" x14ac:dyDescent="0.25">
      <c r="A11" s="17" t="s">
        <v>62</v>
      </c>
      <c r="B11" s="15">
        <v>674343029.57095981</v>
      </c>
      <c r="C11" s="15">
        <v>525317980</v>
      </c>
    </row>
    <row r="12" spans="1:3" x14ac:dyDescent="0.25">
      <c r="A12" s="17" t="s">
        <v>63</v>
      </c>
      <c r="B12" s="15">
        <v>4041019.5400500004</v>
      </c>
      <c r="C12" s="15">
        <v>2646093</v>
      </c>
    </row>
    <row r="13" spans="1:3" x14ac:dyDescent="0.25">
      <c r="A13" s="23" t="s">
        <v>64</v>
      </c>
      <c r="B13" s="15"/>
      <c r="C13" s="15"/>
    </row>
    <row r="14" spans="1:3" ht="24" x14ac:dyDescent="0.25">
      <c r="A14" s="27" t="s">
        <v>65</v>
      </c>
      <c r="B14" s="15">
        <v>272873855.95436001</v>
      </c>
      <c r="C14" s="15">
        <v>242233341</v>
      </c>
    </row>
    <row r="15" spans="1:3" ht="24" x14ac:dyDescent="0.25">
      <c r="A15" s="27" t="s">
        <v>66</v>
      </c>
      <c r="B15" s="15">
        <v>30002833.318630006</v>
      </c>
      <c r="C15" s="15">
        <v>88096446</v>
      </c>
    </row>
    <row r="16" spans="1:3" x14ac:dyDescent="0.25">
      <c r="A16" s="17" t="s">
        <v>67</v>
      </c>
      <c r="B16" s="15">
        <v>1684891.7655999998</v>
      </c>
      <c r="C16" s="15">
        <v>453509</v>
      </c>
    </row>
    <row r="17" spans="1:3" x14ac:dyDescent="0.25">
      <c r="A17" s="17" t="s">
        <v>68</v>
      </c>
      <c r="B17" s="15">
        <v>169017.83199999999</v>
      </c>
      <c r="C17" s="15">
        <v>836132</v>
      </c>
    </row>
    <row r="18" spans="1:3" x14ac:dyDescent="0.25">
      <c r="A18" s="17" t="s">
        <v>69</v>
      </c>
      <c r="B18" s="15">
        <v>9039773.5049199983</v>
      </c>
      <c r="C18" s="15">
        <v>7602778</v>
      </c>
    </row>
    <row r="19" spans="1:3" x14ac:dyDescent="0.25">
      <c r="A19" s="17" t="s">
        <v>70</v>
      </c>
      <c r="B19" s="15">
        <v>1557708.8306199999</v>
      </c>
      <c r="C19" s="15">
        <v>1604829</v>
      </c>
    </row>
    <row r="20" spans="1:3" x14ac:dyDescent="0.25">
      <c r="A20" s="17" t="s">
        <v>71</v>
      </c>
      <c r="B20" s="15">
        <v>5973782.3210100001</v>
      </c>
      <c r="C20" s="15">
        <v>4554899</v>
      </c>
    </row>
    <row r="21" spans="1:3" ht="2.4500000000000002" customHeight="1" thickBot="1" x14ac:dyDescent="0.3">
      <c r="A21" s="28"/>
      <c r="B21" s="16"/>
      <c r="C21" s="16"/>
    </row>
    <row r="22" spans="1:3" ht="2.4500000000000002" customHeight="1" x14ac:dyDescent="0.25">
      <c r="A22" s="17"/>
      <c r="B22" s="15"/>
      <c r="C22" s="15"/>
    </row>
    <row r="23" spans="1:3" x14ac:dyDescent="0.25">
      <c r="A23" s="34" t="s">
        <v>72</v>
      </c>
      <c r="B23" s="10">
        <f>SUM(B7:B20)</f>
        <v>1204121332.2876899</v>
      </c>
      <c r="C23" s="10">
        <v>1002471946</v>
      </c>
    </row>
    <row r="24" spans="1:3" ht="15.75" thickBot="1" x14ac:dyDescent="0.3">
      <c r="A24" s="31"/>
      <c r="B24" s="32"/>
      <c r="C24" s="32"/>
    </row>
    <row r="25" spans="1:3" ht="2.4500000000000002" customHeight="1" x14ac:dyDescent="0.25">
      <c r="A25" s="50"/>
      <c r="B25" s="15"/>
      <c r="C25" s="51"/>
    </row>
    <row r="26" spans="1:3" x14ac:dyDescent="0.25">
      <c r="A26" s="34" t="s">
        <v>73</v>
      </c>
      <c r="B26" s="15"/>
      <c r="C26" s="51"/>
    </row>
    <row r="27" spans="1:3" ht="24" x14ac:dyDescent="0.25">
      <c r="A27" s="27" t="s">
        <v>74</v>
      </c>
      <c r="B27" s="15">
        <v>7406.38058</v>
      </c>
      <c r="C27" s="15">
        <v>81578</v>
      </c>
    </row>
    <row r="28" spans="1:3" x14ac:dyDescent="0.25">
      <c r="A28" s="17" t="s">
        <v>75</v>
      </c>
      <c r="B28" s="15">
        <v>24747999.992980003</v>
      </c>
      <c r="C28" s="15">
        <v>6364242</v>
      </c>
    </row>
    <row r="29" spans="1:3" x14ac:dyDescent="0.25">
      <c r="A29" s="17" t="s">
        <v>76</v>
      </c>
      <c r="B29" s="15">
        <v>897967571.3641299</v>
      </c>
      <c r="C29" s="15">
        <v>801409862</v>
      </c>
    </row>
    <row r="30" spans="1:3" x14ac:dyDescent="0.25">
      <c r="A30" s="17" t="s">
        <v>77</v>
      </c>
      <c r="B30" s="15">
        <v>98248088.572970003</v>
      </c>
      <c r="C30" s="15">
        <v>32808452</v>
      </c>
    </row>
    <row r="31" spans="1:3" x14ac:dyDescent="0.25">
      <c r="A31" s="17" t="s">
        <v>78</v>
      </c>
      <c r="B31" s="15">
        <v>604273</v>
      </c>
      <c r="C31" s="15">
        <v>1210044</v>
      </c>
    </row>
    <row r="32" spans="1:3" x14ac:dyDescent="0.25">
      <c r="A32" s="17" t="s">
        <v>79</v>
      </c>
      <c r="B32" s="15">
        <v>26129785.67458</v>
      </c>
      <c r="C32" s="15">
        <v>22986531</v>
      </c>
    </row>
    <row r="33" spans="1:3" ht="2.4500000000000002" customHeight="1" thickBot="1" x14ac:dyDescent="0.3">
      <c r="A33" s="28"/>
      <c r="B33" s="16"/>
      <c r="C33" s="16"/>
    </row>
    <row r="34" spans="1:3" ht="2.4500000000000002" customHeight="1" x14ac:dyDescent="0.25">
      <c r="A34" s="17"/>
      <c r="B34" s="15"/>
      <c r="C34" s="15"/>
    </row>
    <row r="35" spans="1:3" x14ac:dyDescent="0.25">
      <c r="A35" s="34" t="s">
        <v>80</v>
      </c>
      <c r="B35" s="10">
        <f>SUM(B27:B32)</f>
        <v>1047705124.9852399</v>
      </c>
      <c r="C35" s="10">
        <v>864860709</v>
      </c>
    </row>
    <row r="36" spans="1:3" ht="15.75" thickBot="1" x14ac:dyDescent="0.3">
      <c r="A36" s="31"/>
      <c r="B36" s="32"/>
      <c r="C36" s="32"/>
    </row>
    <row r="37" spans="1:3" ht="2.4500000000000002" customHeight="1" x14ac:dyDescent="0.25">
      <c r="A37" s="50"/>
      <c r="B37" s="15"/>
      <c r="C37" s="51"/>
    </row>
    <row r="38" spans="1:3" x14ac:dyDescent="0.25">
      <c r="A38" s="34" t="s">
        <v>81</v>
      </c>
      <c r="B38" s="15"/>
      <c r="C38" s="51"/>
    </row>
    <row r="39" spans="1:3" x14ac:dyDescent="0.25">
      <c r="A39" s="17" t="s">
        <v>2</v>
      </c>
      <c r="B39" s="15">
        <v>7050000</v>
      </c>
      <c r="C39" s="15">
        <v>7050000</v>
      </c>
    </row>
    <row r="40" spans="1:3" x14ac:dyDescent="0.25">
      <c r="A40" s="17" t="s">
        <v>82</v>
      </c>
      <c r="B40" s="15">
        <v>220972.88709999999</v>
      </c>
      <c r="C40" s="15">
        <v>220973</v>
      </c>
    </row>
    <row r="41" spans="1:3" ht="24" x14ac:dyDescent="0.25">
      <c r="A41" s="27" t="s">
        <v>83</v>
      </c>
      <c r="B41" s="15">
        <v>-865162</v>
      </c>
      <c r="C41" s="15">
        <v>-4099021</v>
      </c>
    </row>
    <row r="42" spans="1:3" x14ac:dyDescent="0.25">
      <c r="A42" s="17" t="s">
        <v>84</v>
      </c>
      <c r="B42" s="15">
        <v>150010395.91145</v>
      </c>
      <c r="C42" s="15">
        <v>134439285</v>
      </c>
    </row>
    <row r="43" spans="1:3" ht="2.4500000000000002" customHeight="1" thickBot="1" x14ac:dyDescent="0.3">
      <c r="A43" s="28"/>
      <c r="B43" s="16"/>
      <c r="C43" s="16"/>
    </row>
    <row r="44" spans="1:3" ht="2.4500000000000002" customHeight="1" x14ac:dyDescent="0.25">
      <c r="A44" s="17"/>
      <c r="B44" s="15"/>
      <c r="C44" s="15"/>
    </row>
    <row r="45" spans="1:3" x14ac:dyDescent="0.25">
      <c r="A45" s="34" t="s">
        <v>85</v>
      </c>
      <c r="B45" s="10">
        <f>SUM(B39:B42)</f>
        <v>156416206.79855001</v>
      </c>
      <c r="C45" s="10">
        <v>137611237</v>
      </c>
    </row>
    <row r="46" spans="1:3" ht="15.75" thickBot="1" x14ac:dyDescent="0.3">
      <c r="A46" s="31"/>
      <c r="B46" s="32"/>
      <c r="C46" s="32"/>
    </row>
    <row r="47" spans="1:3" ht="2.4500000000000002" customHeight="1" x14ac:dyDescent="0.25">
      <c r="A47" s="34"/>
      <c r="B47" s="10"/>
      <c r="C47" s="10"/>
    </row>
    <row r="48" spans="1:3" x14ac:dyDescent="0.25">
      <c r="A48" s="34" t="s">
        <v>86</v>
      </c>
      <c r="B48" s="10">
        <f>B35+B45</f>
        <v>1204121331.7837899</v>
      </c>
      <c r="C48" s="10">
        <v>1002471946</v>
      </c>
    </row>
    <row r="49" spans="1:3" ht="2.4500000000000002" customHeight="1" thickBot="1" x14ac:dyDescent="0.3">
      <c r="A49" s="35"/>
      <c r="B49" s="36"/>
      <c r="C49" s="36"/>
    </row>
    <row r="50" spans="1:3" ht="15.75" thickTop="1" x14ac:dyDescent="0.25"/>
    <row r="51" spans="1:3" x14ac:dyDescent="0.25">
      <c r="A51" s="17" t="s">
        <v>108</v>
      </c>
      <c r="B51" s="18"/>
      <c r="C51" s="18" t="s">
        <v>50</v>
      </c>
    </row>
    <row r="52" spans="1:3" x14ac:dyDescent="0.25">
      <c r="A52" s="17"/>
      <c r="B52" s="18"/>
      <c r="C52" s="18"/>
    </row>
    <row r="53" spans="1:3" x14ac:dyDescent="0.25">
      <c r="A53" s="17" t="s">
        <v>12</v>
      </c>
      <c r="B53" s="18"/>
      <c r="C53" s="18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I24" sqref="I24"/>
    </sheetView>
  </sheetViews>
  <sheetFormatPr defaultColWidth="9.140625" defaultRowHeight="15" customHeight="1" x14ac:dyDescent="0.25"/>
  <cols>
    <col min="1" max="1" width="52.140625" style="58" customWidth="1"/>
    <col min="2" max="3" width="16.5703125" style="52" bestFit="1" customWidth="1"/>
    <col min="4" max="4" width="9.140625" style="52" customWidth="1"/>
    <col min="5" max="16384" width="9.140625" style="52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120</v>
      </c>
    </row>
    <row r="4" spans="1:3" ht="15" customHeight="1" thickBot="1" x14ac:dyDescent="0.3">
      <c r="A4" s="21" t="s">
        <v>1</v>
      </c>
      <c r="B4" s="22" t="s">
        <v>111</v>
      </c>
      <c r="C4" s="22" t="s">
        <v>112</v>
      </c>
    </row>
    <row r="5" spans="1:3" ht="15" customHeight="1" x14ac:dyDescent="0.25">
      <c r="A5" s="23"/>
      <c r="B5" s="7"/>
      <c r="C5" s="7"/>
    </row>
    <row r="6" spans="1:3" ht="24" x14ac:dyDescent="0.25">
      <c r="A6" s="27" t="s">
        <v>88</v>
      </c>
      <c r="B6" s="53">
        <v>97916213.06062001</v>
      </c>
      <c r="C6" s="53">
        <v>78617161.090000004</v>
      </c>
    </row>
    <row r="7" spans="1:3" ht="15" customHeight="1" x14ac:dyDescent="0.25">
      <c r="A7" s="17" t="s">
        <v>89</v>
      </c>
      <c r="B7" s="53">
        <v>-53610405.560699999</v>
      </c>
      <c r="C7" s="53">
        <v>-36731634.279999994</v>
      </c>
    </row>
    <row r="8" spans="1:3" ht="2.4500000000000002" customHeight="1" thickBot="1" x14ac:dyDescent="0.3">
      <c r="A8" s="28"/>
      <c r="B8" s="54"/>
      <c r="C8" s="54"/>
    </row>
    <row r="9" spans="1:3" ht="2.4500000000000002" customHeight="1" x14ac:dyDescent="0.25">
      <c r="A9" s="17"/>
      <c r="B9" s="53"/>
      <c r="C9" s="53"/>
    </row>
    <row r="10" spans="1:3" ht="15" customHeight="1" x14ac:dyDescent="0.25">
      <c r="A10" s="34" t="s">
        <v>90</v>
      </c>
      <c r="B10" s="55">
        <f>B6+B7</f>
        <v>44305807.499920011</v>
      </c>
      <c r="C10" s="55">
        <f>C6+C7</f>
        <v>41885526.81000001</v>
      </c>
    </row>
    <row r="11" spans="1:3" ht="15" customHeight="1" x14ac:dyDescent="0.25">
      <c r="A11" s="17" t="s">
        <v>91</v>
      </c>
      <c r="B11" s="53">
        <v>-3390405.2287100116</v>
      </c>
      <c r="C11" s="53">
        <v>-4633507.1100000003</v>
      </c>
    </row>
    <row r="12" spans="1:3" ht="2.4500000000000002" customHeight="1" thickBot="1" x14ac:dyDescent="0.3">
      <c r="A12" s="28"/>
      <c r="B12" s="54"/>
      <c r="C12" s="54"/>
    </row>
    <row r="13" spans="1:3" ht="2.4500000000000002" customHeight="1" x14ac:dyDescent="0.25">
      <c r="A13" s="17"/>
      <c r="B13" s="53"/>
      <c r="C13" s="53"/>
    </row>
    <row r="14" spans="1:3" ht="15" customHeight="1" x14ac:dyDescent="0.25">
      <c r="A14" s="34" t="s">
        <v>92</v>
      </c>
      <c r="B14" s="55">
        <f>B10+B11</f>
        <v>40915402.27121</v>
      </c>
      <c r="C14" s="55">
        <f>C10+C11</f>
        <v>37252019.70000001</v>
      </c>
    </row>
    <row r="15" spans="1:3" ht="2.4500000000000002" customHeight="1" thickBot="1" x14ac:dyDescent="0.3">
      <c r="A15" s="31"/>
      <c r="B15" s="56"/>
      <c r="C15" s="56"/>
    </row>
    <row r="16" spans="1:3" ht="15" customHeight="1" x14ac:dyDescent="0.25">
      <c r="A16" s="34"/>
      <c r="B16" s="55"/>
      <c r="C16" s="55"/>
    </row>
    <row r="17" spans="1:3" ht="15" customHeight="1" x14ac:dyDescent="0.25">
      <c r="A17" s="17" t="s">
        <v>93</v>
      </c>
      <c r="B17" s="53">
        <v>3475333.8695300003</v>
      </c>
      <c r="C17" s="53">
        <v>3781102.13</v>
      </c>
    </row>
    <row r="18" spans="1:3" ht="15" customHeight="1" x14ac:dyDescent="0.25">
      <c r="A18" s="17" t="s">
        <v>94</v>
      </c>
      <c r="B18" s="53">
        <v>-4018252.9063299997</v>
      </c>
      <c r="C18" s="53">
        <v>-3143745.72</v>
      </c>
    </row>
    <row r="19" spans="1:3" ht="2.4500000000000002" customHeight="1" thickBot="1" x14ac:dyDescent="0.3">
      <c r="A19" s="28"/>
      <c r="B19" s="54"/>
      <c r="C19" s="54"/>
    </row>
    <row r="20" spans="1:3" ht="2.4500000000000002" customHeight="1" x14ac:dyDescent="0.25">
      <c r="A20" s="17"/>
      <c r="B20" s="53"/>
      <c r="C20" s="53"/>
    </row>
    <row r="21" spans="1:3" ht="15" customHeight="1" x14ac:dyDescent="0.25">
      <c r="A21" s="34" t="s">
        <v>95</v>
      </c>
      <c r="B21" s="55">
        <f>B17+B18</f>
        <v>-542919.03679999942</v>
      </c>
      <c r="C21" s="55">
        <f>C17+C18</f>
        <v>637356.40999999968</v>
      </c>
    </row>
    <row r="22" spans="1:3" ht="2.4500000000000002" customHeight="1" thickBot="1" x14ac:dyDescent="0.3">
      <c r="A22" s="31"/>
      <c r="B22" s="56"/>
      <c r="C22" s="56"/>
    </row>
    <row r="23" spans="1:3" ht="15" customHeight="1" x14ac:dyDescent="0.25">
      <c r="A23" s="34"/>
      <c r="B23" s="55"/>
      <c r="C23" s="55"/>
    </row>
    <row r="24" spans="1:3" ht="36" x14ac:dyDescent="0.25">
      <c r="A24" s="27" t="s">
        <v>96</v>
      </c>
      <c r="B24" s="53">
        <v>888598.80667000008</v>
      </c>
      <c r="C24" s="53">
        <v>-493204.45</v>
      </c>
    </row>
    <row r="25" spans="1:3" ht="36" x14ac:dyDescent="0.25">
      <c r="A25" s="27" t="s">
        <v>97</v>
      </c>
      <c r="B25" s="53">
        <v>416492.48960999993</v>
      </c>
      <c r="C25" s="53">
        <v>642107.06999999995</v>
      </c>
    </row>
    <row r="26" spans="1:3" ht="15" customHeight="1" x14ac:dyDescent="0.25">
      <c r="A26" s="17" t="s">
        <v>98</v>
      </c>
      <c r="B26" s="53">
        <v>3442354.7403899999</v>
      </c>
      <c r="C26" s="53">
        <v>5434283.2800000003</v>
      </c>
    </row>
    <row r="27" spans="1:3" ht="15" customHeight="1" x14ac:dyDescent="0.25">
      <c r="A27" s="17" t="s">
        <v>25</v>
      </c>
      <c r="B27" s="53">
        <v>436055.60411999992</v>
      </c>
      <c r="C27" s="53">
        <v>178054.16</v>
      </c>
    </row>
    <row r="28" spans="1:3" ht="2.4500000000000002" customHeight="1" thickBot="1" x14ac:dyDescent="0.3">
      <c r="A28" s="28"/>
      <c r="B28" s="54"/>
      <c r="C28" s="54"/>
    </row>
    <row r="29" spans="1:3" ht="2.4500000000000002" customHeight="1" x14ac:dyDescent="0.25">
      <c r="A29" s="17"/>
      <c r="B29" s="53"/>
      <c r="C29" s="53"/>
    </row>
    <row r="30" spans="1:3" ht="15" customHeight="1" x14ac:dyDescent="0.25">
      <c r="A30" s="34" t="s">
        <v>99</v>
      </c>
      <c r="B30" s="55">
        <f>SUM(B24:B27)</f>
        <v>5183501.6407899996</v>
      </c>
      <c r="C30" s="55">
        <f>SUM(C24:C27)</f>
        <v>5761240.0600000005</v>
      </c>
    </row>
    <row r="31" spans="1:3" ht="2.4500000000000002" customHeight="1" thickBot="1" x14ac:dyDescent="0.3">
      <c r="A31" s="31"/>
      <c r="B31" s="56"/>
      <c r="C31" s="56"/>
    </row>
    <row r="32" spans="1:3" ht="15" customHeight="1" x14ac:dyDescent="0.25">
      <c r="A32" s="57"/>
      <c r="B32" s="53"/>
      <c r="C32" s="53"/>
    </row>
    <row r="33" spans="1:3" ht="15" customHeight="1" x14ac:dyDescent="0.25">
      <c r="A33" s="17" t="s">
        <v>100</v>
      </c>
      <c r="B33" s="53">
        <v>-10918948.291859999</v>
      </c>
      <c r="C33" s="53">
        <v>-12212408.25</v>
      </c>
    </row>
    <row r="34" spans="1:3" ht="15" customHeight="1" x14ac:dyDescent="0.25">
      <c r="A34" s="17" t="s">
        <v>101</v>
      </c>
      <c r="B34" s="53">
        <v>679103.07602999976</v>
      </c>
      <c r="C34" s="53">
        <v>2317584.58</v>
      </c>
    </row>
    <row r="35" spans="1:3" ht="2.4500000000000002" customHeight="1" thickBot="1" x14ac:dyDescent="0.3">
      <c r="A35" s="28"/>
      <c r="B35" s="54"/>
      <c r="C35" s="54"/>
    </row>
    <row r="36" spans="1:3" ht="2.4500000000000002" customHeight="1" x14ac:dyDescent="0.25">
      <c r="A36" s="17"/>
      <c r="B36" s="53"/>
      <c r="C36" s="53"/>
    </row>
    <row r="37" spans="1:3" ht="15" customHeight="1" x14ac:dyDescent="0.25">
      <c r="A37" s="34" t="s">
        <v>102</v>
      </c>
      <c r="B37" s="55">
        <f>B33+B34</f>
        <v>-10239845.21583</v>
      </c>
      <c r="C37" s="55">
        <f>C33+C34</f>
        <v>-9894823.6699999999</v>
      </c>
    </row>
    <row r="38" spans="1:3" ht="2.4500000000000002" customHeight="1" thickBot="1" x14ac:dyDescent="0.3">
      <c r="A38" s="31"/>
      <c r="B38" s="56"/>
      <c r="C38" s="56"/>
    </row>
    <row r="39" spans="1:3" ht="15" customHeight="1" x14ac:dyDescent="0.25">
      <c r="A39" s="57"/>
      <c r="B39" s="53"/>
      <c r="C39" s="53"/>
    </row>
    <row r="40" spans="1:3" ht="15" customHeight="1" x14ac:dyDescent="0.25">
      <c r="A40" s="34" t="s">
        <v>103</v>
      </c>
      <c r="B40" s="55">
        <f>B14+B21+B30+B37</f>
        <v>35316139.659370005</v>
      </c>
      <c r="C40" s="55">
        <f>C14+C21+C30+C37</f>
        <v>33755792.500000007</v>
      </c>
    </row>
    <row r="41" spans="1:3" ht="15" customHeight="1" x14ac:dyDescent="0.25">
      <c r="A41" s="17" t="s">
        <v>104</v>
      </c>
      <c r="B41" s="53">
        <v>-4745027.8269999996</v>
      </c>
      <c r="C41" s="53">
        <v>-3141607.46</v>
      </c>
    </row>
    <row r="42" spans="1:3" ht="2.4500000000000002" customHeight="1" thickBot="1" x14ac:dyDescent="0.3">
      <c r="A42" s="28"/>
      <c r="B42" s="54"/>
      <c r="C42" s="54"/>
    </row>
    <row r="43" spans="1:3" ht="2.4500000000000002" customHeight="1" x14ac:dyDescent="0.25">
      <c r="A43" s="17"/>
      <c r="B43" s="53"/>
      <c r="C43" s="53"/>
    </row>
    <row r="44" spans="1:3" ht="15" customHeight="1" x14ac:dyDescent="0.25">
      <c r="A44" s="34" t="s">
        <v>8</v>
      </c>
      <c r="B44" s="55">
        <f>B40+B41</f>
        <v>30571111.832370006</v>
      </c>
      <c r="C44" s="55">
        <f>C40+C41</f>
        <v>30614185.040000007</v>
      </c>
    </row>
    <row r="45" spans="1:3" ht="2.4500000000000002" customHeight="1" thickBot="1" x14ac:dyDescent="0.3">
      <c r="A45" s="31"/>
      <c r="B45" s="56"/>
      <c r="C45" s="56"/>
    </row>
    <row r="47" spans="1:3" ht="15" customHeight="1" x14ac:dyDescent="0.25">
      <c r="A47" s="34" t="s">
        <v>109</v>
      </c>
      <c r="B47" s="53"/>
      <c r="C47" s="53"/>
    </row>
    <row r="48" spans="1:3" ht="24" x14ac:dyDescent="0.25">
      <c r="A48" s="27" t="s">
        <v>105</v>
      </c>
      <c r="B48" s="53"/>
      <c r="C48" s="53"/>
    </row>
    <row r="49" spans="1:3" ht="36" x14ac:dyDescent="0.25">
      <c r="A49" s="27" t="s">
        <v>122</v>
      </c>
      <c r="B49" s="53">
        <v>3650351</v>
      </c>
      <c r="C49" s="53">
        <v>1393036</v>
      </c>
    </row>
    <row r="50" spans="1:3" ht="48" x14ac:dyDescent="0.25">
      <c r="A50" s="27" t="s">
        <v>106</v>
      </c>
      <c r="B50" s="53">
        <v>-416492</v>
      </c>
      <c r="C50" s="53">
        <v>-642107</v>
      </c>
    </row>
    <row r="51" spans="1:3" ht="2.4500000000000002" customHeight="1" thickBot="1" x14ac:dyDescent="0.3">
      <c r="A51" s="28"/>
      <c r="B51" s="54"/>
      <c r="C51" s="54"/>
    </row>
    <row r="52" spans="1:3" ht="2.4500000000000002" customHeight="1" x14ac:dyDescent="0.25">
      <c r="A52" s="17"/>
      <c r="B52" s="53"/>
      <c r="C52" s="53"/>
    </row>
    <row r="53" spans="1:3" ht="15" customHeight="1" x14ac:dyDescent="0.25">
      <c r="A53" s="34" t="s">
        <v>109</v>
      </c>
      <c r="B53" s="55">
        <v>3233859</v>
      </c>
      <c r="C53" s="55">
        <v>750929</v>
      </c>
    </row>
    <row r="54" spans="1:3" ht="2.4500000000000002" customHeight="1" thickBot="1" x14ac:dyDescent="0.3">
      <c r="A54" s="31"/>
      <c r="B54" s="56"/>
      <c r="C54" s="56"/>
    </row>
    <row r="55" spans="1:3" ht="2.4500000000000002" customHeight="1" x14ac:dyDescent="0.25">
      <c r="A55" s="34"/>
      <c r="B55" s="55"/>
      <c r="C55" s="55"/>
    </row>
    <row r="56" spans="1:3" ht="15" customHeight="1" x14ac:dyDescent="0.25">
      <c r="A56" s="34" t="s">
        <v>107</v>
      </c>
      <c r="B56" s="55">
        <v>33804971</v>
      </c>
      <c r="C56" s="55">
        <v>31365114</v>
      </c>
    </row>
    <row r="57" spans="1:3" ht="2.4500000000000002" customHeight="1" thickBot="1" x14ac:dyDescent="0.3">
      <c r="A57" s="31"/>
      <c r="B57" s="56"/>
      <c r="C57" s="56"/>
    </row>
    <row r="59" spans="1:3" ht="15" customHeight="1" x14ac:dyDescent="0.25">
      <c r="A59" s="17" t="s">
        <v>108</v>
      </c>
      <c r="B59" s="18"/>
      <c r="C59" s="18" t="s">
        <v>50</v>
      </c>
    </row>
    <row r="60" spans="1:3" ht="15" customHeight="1" x14ac:dyDescent="0.25">
      <c r="A60" s="17"/>
      <c r="B60" s="18"/>
      <c r="C60" s="18"/>
    </row>
    <row r="61" spans="1:3" ht="15" customHeight="1" x14ac:dyDescent="0.25">
      <c r="A61" s="17" t="s">
        <v>12</v>
      </c>
      <c r="B61" s="18"/>
      <c r="C61" s="18" t="s">
        <v>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B65" activeCellId="1" sqref="B13 B65"/>
    </sheetView>
  </sheetViews>
  <sheetFormatPr defaultRowHeight="15" x14ac:dyDescent="0.25"/>
  <cols>
    <col min="1" max="1" width="52.140625" customWidth="1"/>
    <col min="2" max="2" width="16.5703125" bestFit="1" customWidth="1"/>
    <col min="3" max="3" width="16.5703125" style="19" bestFit="1" customWidth="1"/>
  </cols>
  <sheetData>
    <row r="1" spans="1:3" x14ac:dyDescent="0.25">
      <c r="A1" s="1" t="s">
        <v>0</v>
      </c>
    </row>
    <row r="2" spans="1:3" x14ac:dyDescent="0.25">
      <c r="A2" s="20" t="s">
        <v>110</v>
      </c>
    </row>
    <row r="4" spans="1:3" ht="24.75" thickBot="1" x14ac:dyDescent="0.3">
      <c r="A4" s="21" t="s">
        <v>1</v>
      </c>
      <c r="B4" s="59" t="s">
        <v>111</v>
      </c>
      <c r="C4" s="59" t="s">
        <v>112</v>
      </c>
    </row>
    <row r="5" spans="1:3" x14ac:dyDescent="0.25">
      <c r="A5" s="23"/>
      <c r="B5" s="7"/>
      <c r="C5" s="24"/>
    </row>
    <row r="6" spans="1:3" ht="24" x14ac:dyDescent="0.25">
      <c r="A6" s="25" t="s">
        <v>13</v>
      </c>
      <c r="B6" s="7"/>
      <c r="C6" s="24"/>
    </row>
    <row r="7" spans="1:3" x14ac:dyDescent="0.25">
      <c r="A7" s="17" t="s">
        <v>14</v>
      </c>
      <c r="B7" s="15">
        <f>B8+B9+B10+B11</f>
        <v>97398746</v>
      </c>
      <c r="C7" s="15">
        <f>C8+C9+C10+C11</f>
        <v>71629285</v>
      </c>
    </row>
    <row r="8" spans="1:3" ht="24" x14ac:dyDescent="0.25">
      <c r="A8" s="27" t="s">
        <v>15</v>
      </c>
      <c r="B8" s="15">
        <v>3759054</v>
      </c>
      <c r="C8" s="26">
        <v>3284582</v>
      </c>
    </row>
    <row r="9" spans="1:3" ht="24" x14ac:dyDescent="0.25">
      <c r="A9" s="27" t="s">
        <v>16</v>
      </c>
      <c r="B9" s="15">
        <v>12119674</v>
      </c>
      <c r="C9" s="26">
        <v>8370306</v>
      </c>
    </row>
    <row r="10" spans="1:3" ht="24" x14ac:dyDescent="0.25">
      <c r="A10" s="27" t="s">
        <v>17</v>
      </c>
      <c r="B10" s="15">
        <v>5850280</v>
      </c>
      <c r="C10" s="26">
        <v>5029689</v>
      </c>
    </row>
    <row r="11" spans="1:3" x14ac:dyDescent="0.25">
      <c r="A11" s="17" t="s">
        <v>18</v>
      </c>
      <c r="B11" s="15">
        <v>75669738</v>
      </c>
      <c r="C11" s="26">
        <v>54944708</v>
      </c>
    </row>
    <row r="12" spans="1:3" x14ac:dyDescent="0.25">
      <c r="A12" s="17" t="s">
        <v>19</v>
      </c>
      <c r="B12" s="15">
        <f>B13+B14</f>
        <v>-51778683</v>
      </c>
      <c r="C12" s="15">
        <f>C13+C14</f>
        <v>-34385059</v>
      </c>
    </row>
    <row r="13" spans="1:3" ht="24" x14ac:dyDescent="0.25">
      <c r="A13" s="27" t="s">
        <v>20</v>
      </c>
      <c r="B13" s="15">
        <v>-40954174</v>
      </c>
      <c r="C13" s="26">
        <v>-27676830</v>
      </c>
    </row>
    <row r="14" spans="1:3" x14ac:dyDescent="0.25">
      <c r="A14" s="17" t="s">
        <v>21</v>
      </c>
      <c r="B14" s="15">
        <v>-10824509</v>
      </c>
      <c r="C14" s="26">
        <v>-6708229</v>
      </c>
    </row>
    <row r="15" spans="1:3" x14ac:dyDescent="0.25">
      <c r="A15" s="17" t="s">
        <v>22</v>
      </c>
      <c r="B15" s="15">
        <v>3472256</v>
      </c>
      <c r="C15" s="26">
        <v>3778304</v>
      </c>
    </row>
    <row r="16" spans="1:3" x14ac:dyDescent="0.25">
      <c r="A16" s="17" t="s">
        <v>23</v>
      </c>
      <c r="B16" s="15">
        <v>-3723598</v>
      </c>
      <c r="C16" s="26">
        <v>-3067057</v>
      </c>
    </row>
    <row r="17" spans="1:3" ht="36" x14ac:dyDescent="0.25">
      <c r="A17" s="27" t="s">
        <v>52</v>
      </c>
      <c r="B17" s="15">
        <v>886600</v>
      </c>
      <c r="C17" s="26">
        <v>-332616</v>
      </c>
    </row>
    <row r="18" spans="1:3" x14ac:dyDescent="0.25">
      <c r="A18" s="17" t="s">
        <v>24</v>
      </c>
      <c r="B18" s="15">
        <v>3442355</v>
      </c>
      <c r="C18" s="26">
        <v>5434283</v>
      </c>
    </row>
    <row r="19" spans="1:3" x14ac:dyDescent="0.25">
      <c r="A19" s="17" t="s">
        <v>25</v>
      </c>
      <c r="B19" s="15">
        <v>403652</v>
      </c>
      <c r="C19" s="26">
        <v>114388</v>
      </c>
    </row>
    <row r="20" spans="1:3" x14ac:dyDescent="0.25">
      <c r="A20" s="17" t="s">
        <v>26</v>
      </c>
      <c r="B20" s="15">
        <v>-12259127</v>
      </c>
      <c r="C20" s="26">
        <v>-10880483</v>
      </c>
    </row>
    <row r="21" spans="1:3" x14ac:dyDescent="0.25">
      <c r="A21" s="17" t="s">
        <v>27</v>
      </c>
      <c r="B21" s="15">
        <v>-3542282</v>
      </c>
      <c r="C21" s="26">
        <v>-3079517</v>
      </c>
    </row>
    <row r="22" spans="1:3" ht="2.4500000000000002" customHeight="1" thickBot="1" x14ac:dyDescent="0.3">
      <c r="A22" s="28"/>
      <c r="B22" s="16"/>
      <c r="C22" s="29"/>
    </row>
    <row r="23" spans="1:3" x14ac:dyDescent="0.25">
      <c r="A23" s="17"/>
      <c r="B23" s="15"/>
      <c r="C23" s="26"/>
    </row>
    <row r="24" spans="1:3" ht="36" x14ac:dyDescent="0.25">
      <c r="A24" s="25" t="s">
        <v>28</v>
      </c>
      <c r="B24" s="10">
        <f>B7+B12+B15+B16+B17+B18+B19+B20+B21</f>
        <v>34299919</v>
      </c>
      <c r="C24" s="10">
        <f>C7+C12+C15+C16+C17+C18+C19+C20+C21</f>
        <v>29211528</v>
      </c>
    </row>
    <row r="25" spans="1:3" ht="2.4500000000000002" customHeight="1" thickBot="1" x14ac:dyDescent="0.3">
      <c r="A25" s="31"/>
      <c r="B25" s="32"/>
      <c r="C25" s="33"/>
    </row>
    <row r="26" spans="1:3" x14ac:dyDescent="0.25">
      <c r="A26" s="34"/>
      <c r="B26" s="10"/>
      <c r="C26" s="30"/>
    </row>
    <row r="27" spans="1:3" x14ac:dyDescent="0.25">
      <c r="A27" s="34" t="s">
        <v>29</v>
      </c>
      <c r="B27" s="15"/>
      <c r="C27" s="26"/>
    </row>
    <row r="28" spans="1:3" ht="24" x14ac:dyDescent="0.25">
      <c r="A28" s="27" t="s">
        <v>113</v>
      </c>
      <c r="B28" s="15">
        <v>-40554201</v>
      </c>
      <c r="C28" s="26">
        <v>905938</v>
      </c>
    </row>
    <row r="29" spans="1:3" x14ac:dyDescent="0.25">
      <c r="A29" s="17" t="s">
        <v>114</v>
      </c>
      <c r="B29" s="15">
        <v>-9325962</v>
      </c>
      <c r="C29" s="26">
        <v>-8700382</v>
      </c>
    </row>
    <row r="30" spans="1:3" ht="24" x14ac:dyDescent="0.25">
      <c r="A30" s="27" t="s">
        <v>115</v>
      </c>
      <c r="B30" s="15">
        <v>20328</v>
      </c>
      <c r="C30" s="26">
        <v>6067</v>
      </c>
    </row>
    <row r="31" spans="1:3" x14ac:dyDescent="0.25">
      <c r="A31" s="17" t="s">
        <v>30</v>
      </c>
      <c r="B31" s="15">
        <v>-149363420</v>
      </c>
      <c r="C31" s="26">
        <v>-85267893</v>
      </c>
    </row>
    <row r="32" spans="1:3" x14ac:dyDescent="0.25">
      <c r="A32" s="17" t="s">
        <v>116</v>
      </c>
      <c r="B32" s="15">
        <v>-1381309</v>
      </c>
      <c r="C32" s="26">
        <v>-90636</v>
      </c>
    </row>
    <row r="33" spans="1:3" x14ac:dyDescent="0.25">
      <c r="A33" s="17" t="s">
        <v>31</v>
      </c>
      <c r="B33" s="15">
        <v>-1429630</v>
      </c>
      <c r="C33" s="26">
        <v>-2662196</v>
      </c>
    </row>
    <row r="34" spans="1:3" x14ac:dyDescent="0.25">
      <c r="A34" s="17" t="s">
        <v>32</v>
      </c>
      <c r="B34" s="15">
        <v>18067985</v>
      </c>
      <c r="C34" s="26">
        <v>11998168</v>
      </c>
    </row>
    <row r="35" spans="1:3" ht="24" x14ac:dyDescent="0.25">
      <c r="A35" s="27" t="s">
        <v>53</v>
      </c>
      <c r="B35" s="15">
        <v>65439637</v>
      </c>
      <c r="C35" s="26">
        <v>100357938</v>
      </c>
    </row>
    <row r="36" spans="1:3" ht="24" x14ac:dyDescent="0.25">
      <c r="A36" s="27" t="s">
        <v>117</v>
      </c>
      <c r="B36" s="15">
        <v>96671236</v>
      </c>
      <c r="C36" s="26">
        <v>-32108401</v>
      </c>
    </row>
    <row r="37" spans="1:3" x14ac:dyDescent="0.25">
      <c r="A37" s="17" t="s">
        <v>33</v>
      </c>
      <c r="B37" s="15">
        <v>2176431</v>
      </c>
      <c r="C37" s="26">
        <v>3181366</v>
      </c>
    </row>
    <row r="38" spans="1:3" ht="36" x14ac:dyDescent="0.25">
      <c r="A38" s="27" t="s">
        <v>118</v>
      </c>
      <c r="B38" s="15">
        <v>-74172</v>
      </c>
      <c r="C38" s="26">
        <v>-6407</v>
      </c>
    </row>
    <row r="39" spans="1:3" ht="2.4500000000000002" customHeight="1" thickBot="1" x14ac:dyDescent="0.3">
      <c r="A39" s="28"/>
      <c r="B39" s="16"/>
      <c r="C39" s="29"/>
    </row>
    <row r="40" spans="1:3" x14ac:dyDescent="0.25">
      <c r="A40" s="17"/>
      <c r="B40" s="15"/>
      <c r="C40" s="26"/>
    </row>
    <row r="41" spans="1:3" ht="24" x14ac:dyDescent="0.25">
      <c r="A41" s="25" t="s">
        <v>34</v>
      </c>
      <c r="B41" s="10">
        <f>B24+B28+B29+B30+B31+B32+B33+B34+B35+B36+B37+B38</f>
        <v>14546842</v>
      </c>
      <c r="C41" s="10">
        <f>C24+C28+C29+C30+C31+C32+C33+C34+C35+C36+C37+C38</f>
        <v>16825090</v>
      </c>
    </row>
    <row r="42" spans="1:3" ht="2.4500000000000002" customHeight="1" thickBot="1" x14ac:dyDescent="0.3">
      <c r="A42" s="28"/>
      <c r="B42" s="16"/>
      <c r="C42" s="29"/>
    </row>
    <row r="43" spans="1:3" x14ac:dyDescent="0.25">
      <c r="A43" s="17"/>
      <c r="B43" s="15"/>
      <c r="C43" s="26"/>
    </row>
    <row r="44" spans="1:3" ht="24" x14ac:dyDescent="0.25">
      <c r="A44" s="25" t="s">
        <v>35</v>
      </c>
      <c r="B44" s="10"/>
      <c r="C44" s="30"/>
    </row>
    <row r="45" spans="1:3" ht="24" x14ac:dyDescent="0.25">
      <c r="A45" s="27" t="s">
        <v>36</v>
      </c>
      <c r="B45" s="15">
        <v>130194903</v>
      </c>
      <c r="C45" s="26">
        <v>142099007</v>
      </c>
    </row>
    <row r="46" spans="1:3" ht="24" x14ac:dyDescent="0.25">
      <c r="A46" s="27" t="s">
        <v>37</v>
      </c>
      <c r="B46" s="15">
        <v>-158510778</v>
      </c>
      <c r="C46" s="26">
        <v>-173136559</v>
      </c>
    </row>
    <row r="47" spans="1:3" x14ac:dyDescent="0.25">
      <c r="A47" s="17" t="s">
        <v>38</v>
      </c>
      <c r="B47" s="15">
        <v>-1514335</v>
      </c>
      <c r="C47" s="26">
        <v>-709395</v>
      </c>
    </row>
    <row r="48" spans="1:3" x14ac:dyDescent="0.25">
      <c r="A48" s="17" t="s">
        <v>39</v>
      </c>
      <c r="B48" s="15">
        <v>327</v>
      </c>
      <c r="C48" s="26">
        <v>63666</v>
      </c>
    </row>
    <row r="49" spans="1:3" x14ac:dyDescent="0.25">
      <c r="A49" s="17" t="s">
        <v>40</v>
      </c>
      <c r="B49" s="15">
        <v>-372719</v>
      </c>
      <c r="C49" s="26">
        <v>-191859</v>
      </c>
    </row>
    <row r="50" spans="1:3" ht="24" x14ac:dyDescent="0.25">
      <c r="A50" s="27" t="s">
        <v>41</v>
      </c>
      <c r="B50" s="15">
        <v>58045547</v>
      </c>
      <c r="C50" s="26">
        <v>22789300</v>
      </c>
    </row>
    <row r="51" spans="1:3" ht="24" x14ac:dyDescent="0.25">
      <c r="A51" s="27" t="s">
        <v>42</v>
      </c>
      <c r="B51" s="15">
        <v>-1295844</v>
      </c>
      <c r="C51" s="26">
        <v>0</v>
      </c>
    </row>
    <row r="52" spans="1:3" ht="2.4500000000000002" customHeight="1" thickBot="1" x14ac:dyDescent="0.3">
      <c r="A52" s="28"/>
      <c r="B52" s="16"/>
      <c r="C52" s="29"/>
    </row>
    <row r="53" spans="1:3" x14ac:dyDescent="0.25">
      <c r="A53" s="17"/>
      <c r="B53" s="15"/>
      <c r="C53" s="26"/>
    </row>
    <row r="54" spans="1:3" ht="24" x14ac:dyDescent="0.25">
      <c r="A54" s="25" t="s">
        <v>43</v>
      </c>
      <c r="B54" s="10">
        <f>SUM(B45:B51)</f>
        <v>26547101</v>
      </c>
      <c r="C54" s="10">
        <f>SUM(C45:C51)</f>
        <v>-9085840</v>
      </c>
    </row>
    <row r="55" spans="1:3" ht="2.4500000000000002" customHeight="1" thickBot="1" x14ac:dyDescent="0.3">
      <c r="A55" s="31"/>
      <c r="B55" s="32"/>
      <c r="C55" s="33"/>
    </row>
    <row r="56" spans="1:3" x14ac:dyDescent="0.25">
      <c r="A56" s="34"/>
      <c r="B56" s="10"/>
      <c r="C56" s="30"/>
    </row>
    <row r="57" spans="1:3" x14ac:dyDescent="0.25">
      <c r="A57" s="34" t="s">
        <v>44</v>
      </c>
      <c r="B57" s="10"/>
      <c r="C57" s="30"/>
    </row>
    <row r="58" spans="1:3" x14ac:dyDescent="0.25">
      <c r="A58" s="17" t="s">
        <v>45</v>
      </c>
      <c r="B58" s="15">
        <v>-299384</v>
      </c>
      <c r="C58" s="26">
        <v>-266596</v>
      </c>
    </row>
    <row r="59" spans="1:3" x14ac:dyDescent="0.25">
      <c r="A59" s="17" t="s">
        <v>46</v>
      </c>
      <c r="B59" s="15">
        <v>-15000003</v>
      </c>
      <c r="C59" s="26">
        <v>-17000018</v>
      </c>
    </row>
    <row r="60" spans="1:3" ht="2.4500000000000002" customHeight="1" thickBot="1" x14ac:dyDescent="0.3">
      <c r="A60" s="28"/>
      <c r="B60" s="16"/>
      <c r="C60" s="29"/>
    </row>
    <row r="61" spans="1:3" x14ac:dyDescent="0.25">
      <c r="A61" s="17"/>
      <c r="B61" s="15"/>
      <c r="C61" s="26"/>
    </row>
    <row r="62" spans="1:3" ht="24" x14ac:dyDescent="0.25">
      <c r="A62" s="25" t="s">
        <v>47</v>
      </c>
      <c r="B62" s="10">
        <f>B58+B59</f>
        <v>-15299387</v>
      </c>
      <c r="C62" s="10">
        <f>C58+C59</f>
        <v>-17266614</v>
      </c>
    </row>
    <row r="63" spans="1:3" ht="2.4500000000000002" customHeight="1" thickBot="1" x14ac:dyDescent="0.3">
      <c r="A63" s="31"/>
      <c r="B63" s="32"/>
      <c r="C63" s="33"/>
    </row>
    <row r="64" spans="1:3" x14ac:dyDescent="0.25">
      <c r="A64" s="34"/>
      <c r="B64" s="10"/>
      <c r="C64" s="30"/>
    </row>
    <row r="65" spans="1:3" ht="24" x14ac:dyDescent="0.25">
      <c r="A65" s="27" t="s">
        <v>48</v>
      </c>
      <c r="B65" s="15">
        <v>-830705.22593784332</v>
      </c>
      <c r="C65" s="26">
        <v>-17997592</v>
      </c>
    </row>
    <row r="66" spans="1:3" ht="2.4500000000000002" customHeight="1" thickBot="1" x14ac:dyDescent="0.3">
      <c r="A66" s="28"/>
      <c r="B66" s="16"/>
      <c r="C66" s="29"/>
    </row>
    <row r="67" spans="1:3" x14ac:dyDescent="0.25">
      <c r="A67" s="17"/>
      <c r="B67" s="15"/>
      <c r="C67" s="26"/>
    </row>
    <row r="68" spans="1:3" ht="24" x14ac:dyDescent="0.25">
      <c r="A68" s="25" t="s">
        <v>54</v>
      </c>
      <c r="B68" s="10">
        <v>24963850.774062157</v>
      </c>
      <c r="C68" s="30">
        <v>-27524956</v>
      </c>
    </row>
    <row r="69" spans="1:3" x14ac:dyDescent="0.25">
      <c r="A69" s="17" t="s">
        <v>49</v>
      </c>
      <c r="B69" s="15">
        <v>78495327</v>
      </c>
      <c r="C69" s="26">
        <v>121308225</v>
      </c>
    </row>
    <row r="70" spans="1:3" x14ac:dyDescent="0.25">
      <c r="A70" s="34" t="s">
        <v>51</v>
      </c>
      <c r="B70" s="10">
        <v>103459177.77406216</v>
      </c>
      <c r="C70" s="30">
        <v>93783269</v>
      </c>
    </row>
    <row r="71" spans="1:3" ht="2.4500000000000002" customHeight="1" thickBot="1" x14ac:dyDescent="0.3">
      <c r="A71" s="35"/>
      <c r="B71" s="36"/>
      <c r="C71" s="37"/>
    </row>
    <row r="72" spans="1:3" ht="15.75" thickTop="1" x14ac:dyDescent="0.25"/>
    <row r="73" spans="1:3" x14ac:dyDescent="0.25">
      <c r="A73" s="17" t="s">
        <v>56</v>
      </c>
      <c r="B73" s="18"/>
      <c r="C73" s="18" t="s">
        <v>50</v>
      </c>
    </row>
    <row r="74" spans="1:3" x14ac:dyDescent="0.25">
      <c r="A74" s="17"/>
      <c r="B74" s="18"/>
      <c r="C74" s="38"/>
    </row>
    <row r="75" spans="1:3" x14ac:dyDescent="0.25">
      <c r="A75" s="17" t="s">
        <v>12</v>
      </c>
      <c r="B75" s="18"/>
      <c r="C75" s="18" t="s">
        <v>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5" activeCellId="1" sqref="A14 A25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" t="s">
        <v>0</v>
      </c>
    </row>
    <row r="2" spans="1:7" x14ac:dyDescent="0.25">
      <c r="A2" s="1" t="s">
        <v>119</v>
      </c>
    </row>
    <row r="4" spans="1:7" ht="108.75" x14ac:dyDescent="0.25">
      <c r="A4" s="2" t="s">
        <v>1</v>
      </c>
      <c r="B4" s="3" t="s">
        <v>2</v>
      </c>
      <c r="C4" s="4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1:7" x14ac:dyDescent="0.25">
      <c r="A5" s="6"/>
      <c r="B5" s="7"/>
      <c r="C5" s="8"/>
      <c r="D5" s="9"/>
      <c r="E5" s="7"/>
      <c r="F5" s="7"/>
      <c r="G5" s="7"/>
    </row>
    <row r="6" spans="1:7" ht="15" customHeight="1" x14ac:dyDescent="0.25">
      <c r="A6" s="6" t="s">
        <v>10</v>
      </c>
      <c r="B6" s="10">
        <v>7050000</v>
      </c>
      <c r="C6" s="10">
        <v>220973</v>
      </c>
      <c r="D6" s="10">
        <v>-1627162</v>
      </c>
      <c r="E6" s="10">
        <v>96058</v>
      </c>
      <c r="F6" s="10">
        <v>112235047</v>
      </c>
      <c r="G6" s="10">
        <v>117974916</v>
      </c>
    </row>
    <row r="7" spans="1:7" ht="2.4500000000000002" customHeight="1" thickBot="1" x14ac:dyDescent="0.3">
      <c r="A7" s="11"/>
      <c r="B7" s="12"/>
      <c r="C7" s="12"/>
      <c r="D7" s="12"/>
      <c r="E7" s="12"/>
      <c r="F7" s="12"/>
      <c r="G7" s="12"/>
    </row>
    <row r="8" spans="1:7" ht="15" customHeight="1" x14ac:dyDescent="0.25">
      <c r="A8" s="6"/>
      <c r="B8" s="13"/>
      <c r="C8" s="13"/>
      <c r="D8" s="13"/>
      <c r="E8" s="13"/>
      <c r="F8" s="13"/>
      <c r="G8" s="13"/>
    </row>
    <row r="9" spans="1:7" x14ac:dyDescent="0.25">
      <c r="A9" s="48" t="s">
        <v>55</v>
      </c>
      <c r="B9" s="15">
        <v>0</v>
      </c>
      <c r="C9" s="15">
        <v>0</v>
      </c>
      <c r="D9" s="15">
        <v>0</v>
      </c>
      <c r="E9" s="15">
        <v>0</v>
      </c>
      <c r="F9" s="15">
        <v>-17000018</v>
      </c>
      <c r="G9" s="15">
        <v>-17000018</v>
      </c>
    </row>
    <row r="10" spans="1:7" ht="15" customHeight="1" x14ac:dyDescent="0.25">
      <c r="A10" s="14" t="s">
        <v>8</v>
      </c>
      <c r="B10" s="15">
        <v>0</v>
      </c>
      <c r="C10" s="15">
        <v>0</v>
      </c>
      <c r="D10" s="15">
        <v>0</v>
      </c>
      <c r="E10" s="15">
        <v>0</v>
      </c>
      <c r="F10" s="15">
        <v>30614185</v>
      </c>
      <c r="G10" s="15">
        <v>30614185</v>
      </c>
    </row>
    <row r="11" spans="1:7" s="41" customFormat="1" ht="15" customHeight="1" x14ac:dyDescent="0.25">
      <c r="A11" s="39" t="s">
        <v>9</v>
      </c>
      <c r="B11" s="40">
        <v>0</v>
      </c>
      <c r="C11" s="40">
        <v>0</v>
      </c>
      <c r="D11" s="40">
        <v>750929</v>
      </c>
      <c r="E11" s="40">
        <v>1</v>
      </c>
      <c r="F11" s="40">
        <v>1</v>
      </c>
      <c r="G11" s="40">
        <v>750931</v>
      </c>
    </row>
    <row r="12" spans="1:7" s="41" customFormat="1" ht="2.4500000000000002" customHeight="1" thickBot="1" x14ac:dyDescent="0.3">
      <c r="A12" s="42"/>
      <c r="B12" s="43"/>
      <c r="C12" s="43"/>
      <c r="D12" s="43"/>
      <c r="E12" s="43"/>
      <c r="F12" s="43"/>
      <c r="G12" s="43"/>
    </row>
    <row r="13" spans="1:7" s="41" customFormat="1" ht="15" customHeight="1" x14ac:dyDescent="0.25">
      <c r="A13" s="39"/>
      <c r="B13" s="40"/>
      <c r="C13" s="40"/>
      <c r="D13" s="40"/>
      <c r="E13" s="40"/>
      <c r="F13" s="40"/>
      <c r="G13" s="40"/>
    </row>
    <row r="14" spans="1:7" s="41" customFormat="1" ht="15" customHeight="1" x14ac:dyDescent="0.25">
      <c r="A14" s="44" t="s">
        <v>112</v>
      </c>
      <c r="B14" s="45">
        <v>7050000</v>
      </c>
      <c r="C14" s="45">
        <v>220973</v>
      </c>
      <c r="D14" s="45">
        <v>-876233</v>
      </c>
      <c r="E14" s="45">
        <v>96059</v>
      </c>
      <c r="F14" s="45">
        <v>125849215</v>
      </c>
      <c r="G14" s="45">
        <v>132340014</v>
      </c>
    </row>
    <row r="15" spans="1:7" s="41" customFormat="1" ht="2.4500000000000002" customHeight="1" thickBot="1" x14ac:dyDescent="0.3">
      <c r="A15" s="46"/>
      <c r="B15" s="47"/>
      <c r="C15" s="47"/>
      <c r="D15" s="47"/>
      <c r="E15" s="47"/>
      <c r="F15" s="47"/>
      <c r="G15" s="47"/>
    </row>
    <row r="16" spans="1:7" ht="15" customHeight="1" x14ac:dyDescent="0.25"/>
    <row r="17" spans="1:7" s="41" customFormat="1" ht="15" customHeight="1" x14ac:dyDescent="0.25">
      <c r="A17" s="44" t="s">
        <v>11</v>
      </c>
      <c r="B17" s="45">
        <v>7050000</v>
      </c>
      <c r="C17" s="45">
        <v>220973</v>
      </c>
      <c r="D17" s="45">
        <v>-4099021</v>
      </c>
      <c r="E17" s="45">
        <v>96058</v>
      </c>
      <c r="F17" s="45">
        <v>134343227</v>
      </c>
      <c r="G17" s="45">
        <v>137611237</v>
      </c>
    </row>
    <row r="18" spans="1:7" s="41" customFormat="1" ht="2.4500000000000002" customHeight="1" thickBot="1" x14ac:dyDescent="0.3">
      <c r="A18" s="46"/>
      <c r="B18" s="47"/>
      <c r="C18" s="47"/>
      <c r="D18" s="47"/>
      <c r="E18" s="47"/>
      <c r="F18" s="47"/>
      <c r="G18" s="47"/>
    </row>
    <row r="19" spans="1:7" s="41" customFormat="1" ht="15" customHeight="1" x14ac:dyDescent="0.25">
      <c r="A19" s="44"/>
      <c r="B19" s="45"/>
      <c r="C19" s="45"/>
      <c r="D19" s="45"/>
      <c r="E19" s="45"/>
      <c r="F19" s="45"/>
      <c r="G19" s="45"/>
    </row>
    <row r="20" spans="1:7" s="41" customFormat="1" ht="15" customHeight="1" x14ac:dyDescent="0.25">
      <c r="A20" s="39" t="s">
        <v>55</v>
      </c>
      <c r="B20" s="40">
        <v>0</v>
      </c>
      <c r="C20" s="40">
        <v>0</v>
      </c>
      <c r="D20" s="40">
        <v>0</v>
      </c>
      <c r="E20" s="40">
        <v>0</v>
      </c>
      <c r="F20" s="40">
        <v>-15000003</v>
      </c>
      <c r="G20" s="40">
        <v>-15000003</v>
      </c>
    </row>
    <row r="21" spans="1:7" s="41" customFormat="1" ht="15" customHeight="1" x14ac:dyDescent="0.25">
      <c r="A21" s="39" t="s">
        <v>8</v>
      </c>
      <c r="B21" s="40">
        <v>0</v>
      </c>
      <c r="C21" s="40">
        <v>0</v>
      </c>
      <c r="D21" s="40">
        <v>0</v>
      </c>
      <c r="E21" s="40">
        <v>0</v>
      </c>
      <c r="F21" s="40">
        <v>30571111.832370006</v>
      </c>
      <c r="G21" s="40">
        <v>30571111.832370006</v>
      </c>
    </row>
    <row r="22" spans="1:7" s="41" customFormat="1" ht="15" customHeight="1" x14ac:dyDescent="0.25">
      <c r="A22" s="39" t="s">
        <v>9</v>
      </c>
      <c r="B22" s="40">
        <v>0</v>
      </c>
      <c r="C22" s="40">
        <v>0</v>
      </c>
      <c r="D22" s="40">
        <v>3233859</v>
      </c>
      <c r="E22" s="40">
        <v>1</v>
      </c>
      <c r="F22" s="40">
        <v>0</v>
      </c>
      <c r="G22" s="40">
        <v>3233860</v>
      </c>
    </row>
    <row r="23" spans="1:7" s="41" customFormat="1" ht="2.4500000000000002" customHeight="1" thickBot="1" x14ac:dyDescent="0.3">
      <c r="A23" s="42"/>
      <c r="B23" s="43"/>
      <c r="C23" s="43"/>
      <c r="D23" s="43"/>
      <c r="E23" s="43"/>
      <c r="F23" s="43"/>
      <c r="G23" s="43"/>
    </row>
    <row r="24" spans="1:7" s="41" customFormat="1" ht="15" customHeight="1" x14ac:dyDescent="0.25">
      <c r="A24" s="39"/>
      <c r="B24" s="40"/>
      <c r="C24" s="40"/>
      <c r="D24" s="40"/>
      <c r="E24" s="40"/>
      <c r="F24" s="40"/>
      <c r="G24" s="40"/>
    </row>
    <row r="25" spans="1:7" s="41" customFormat="1" ht="15" customHeight="1" x14ac:dyDescent="0.25">
      <c r="A25" s="44" t="s">
        <v>111</v>
      </c>
      <c r="B25" s="45">
        <v>7050000</v>
      </c>
      <c r="C25" s="45">
        <v>220973</v>
      </c>
      <c r="D25" s="45">
        <v>-865162</v>
      </c>
      <c r="E25" s="45">
        <v>96059</v>
      </c>
      <c r="F25" s="45">
        <v>149914337</v>
      </c>
      <c r="G25" s="45">
        <v>156416207</v>
      </c>
    </row>
    <row r="26" spans="1:7" s="41" customFormat="1" ht="2.4500000000000002" customHeight="1" thickBot="1" x14ac:dyDescent="0.3">
      <c r="A26" s="46"/>
      <c r="B26" s="47"/>
      <c r="C26" s="47"/>
      <c r="D26" s="47"/>
      <c r="E26" s="47"/>
      <c r="F26" s="47"/>
      <c r="G26" s="47"/>
    </row>
    <row r="27" spans="1:7" ht="15" customHeight="1" x14ac:dyDescent="0.25"/>
    <row r="28" spans="1:7" ht="15" customHeight="1" x14ac:dyDescent="0.25">
      <c r="A28" s="17" t="s">
        <v>56</v>
      </c>
      <c r="E28" s="18" t="s">
        <v>50</v>
      </c>
    </row>
    <row r="29" spans="1:7" x14ac:dyDescent="0.25">
      <c r="A29" s="17"/>
      <c r="E29" s="18"/>
    </row>
    <row r="30" spans="1:7" x14ac:dyDescent="0.25">
      <c r="A30" s="17" t="s">
        <v>12</v>
      </c>
      <c r="E30" s="1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2025-11-28T09:10:52Z</dcterms:modified>
</cp:coreProperties>
</file>