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la11202\FCD\Айсулу\Финансовая отчетность\2022\1 квартал\"/>
    </mc:Choice>
  </mc:AlternateContent>
  <bookViews>
    <workbookView xWindow="0" yWindow="0" windowWidth="25200" windowHeight="11385" activeTab="1"/>
  </bookViews>
  <sheets>
    <sheet name="FP" sheetId="3" r:id="rId1"/>
    <sheet name="PorL" sheetId="4" r:id="rId2"/>
    <sheet name="OCI" sheetId="7" r:id="rId3"/>
    <sheet name="F3" sheetId="5" r:id="rId4"/>
    <sheet name="F4" sheetId="6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6" l="1"/>
  <c r="F21" i="6"/>
  <c r="E21" i="6"/>
  <c r="D21" i="6"/>
  <c r="G19" i="6"/>
  <c r="G18" i="6"/>
  <c r="G14" i="6"/>
  <c r="F14" i="6"/>
  <c r="D14" i="6"/>
  <c r="C42" i="5" l="1"/>
  <c r="B42" i="5"/>
  <c r="C8" i="7" l="1"/>
  <c r="C10" i="7" s="1"/>
  <c r="B8" i="7"/>
  <c r="B10" i="7" s="1"/>
  <c r="G11" i="6"/>
  <c r="G10" i="6"/>
  <c r="C39" i="5"/>
  <c r="B39" i="5"/>
  <c r="C30" i="5"/>
  <c r="C32" i="5" s="1"/>
  <c r="B30" i="5"/>
  <c r="B32" i="5" s="1"/>
  <c r="B44" i="5" l="1"/>
  <c r="C44" i="5"/>
  <c r="C29" i="4"/>
  <c r="B29" i="4"/>
  <c r="C25" i="4"/>
  <c r="B25" i="4"/>
  <c r="C19" i="4"/>
  <c r="B19" i="4"/>
  <c r="B15" i="4"/>
  <c r="C13" i="4"/>
  <c r="C15" i="4" s="1"/>
  <c r="B13" i="4"/>
  <c r="B31" i="4" l="1"/>
  <c r="B33" i="4" s="1"/>
  <c r="C31" i="4"/>
  <c r="C33" i="4" s="1"/>
  <c r="C33" i="3"/>
  <c r="B33" i="3"/>
  <c r="C24" i="3"/>
  <c r="B24" i="3"/>
  <c r="C41" i="3" l="1"/>
  <c r="C42" i="3" s="1"/>
  <c r="B41" i="3"/>
  <c r="B42" i="3" s="1"/>
</calcChain>
</file>

<file path=xl/sharedStrings.xml><?xml version="1.0" encoding="utf-8"?>
<sst xmlns="http://schemas.openxmlformats.org/spreadsheetml/2006/main" count="158" uniqueCount="128">
  <si>
    <t>JSC “ALTYN BANK” (SB of China Citic Bank Corporation Ltd)</t>
  </si>
  <si>
    <t>STATEMENT OF FINANCIAL POSITION</t>
  </si>
  <si>
    <t>(in thousands of Kazakhstani Tenge)</t>
  </si>
  <si>
    <t>non audited</t>
  </si>
  <si>
    <t>ASSETS:</t>
  </si>
  <si>
    <t>Cash and cash equivalents</t>
  </si>
  <si>
    <t>Mandatory cash balances with the National Bank of Kazakhstan</t>
  </si>
  <si>
    <t>Deposits and balances with other financial institutions</t>
  </si>
  <si>
    <t>Financial assets at fair value through profit or loss</t>
  </si>
  <si>
    <t>Loans to customers</t>
  </si>
  <si>
    <t>Documentary settlements</t>
  </si>
  <si>
    <t>Financial assets at fair value through other comprehensive income</t>
  </si>
  <si>
    <t>Debt securities at amortised cost, net of allowance for expected credit losses</t>
  </si>
  <si>
    <t>Current income tax assets</t>
  </si>
  <si>
    <t>Deferred income tax assets</t>
  </si>
  <si>
    <t>Property and equipment</t>
  </si>
  <si>
    <t>Intangible assets</t>
  </si>
  <si>
    <t>Other assets</t>
  </si>
  <si>
    <t>TOTAL ASSETS</t>
  </si>
  <si>
    <t>LIABILITIES:</t>
  </si>
  <si>
    <t>Financial liabilities at fair value through profit or loss</t>
  </si>
  <si>
    <t>Deposits and balances of other banks</t>
  </si>
  <si>
    <t>Repurchase agreements</t>
  </si>
  <si>
    <t>Current accounts and deposits from customers</t>
  </si>
  <si>
    <t>Provisions</t>
  </si>
  <si>
    <t>Other liabilities</t>
  </si>
  <si>
    <t>TOTAL LIABILITIES</t>
  </si>
  <si>
    <t>EQUITY:</t>
  </si>
  <si>
    <t>Equity attributable to owners of the Bank:</t>
  </si>
  <si>
    <t>Share capital</t>
  </si>
  <si>
    <t>Additional paid-in capital</t>
  </si>
  <si>
    <t>Financial assets at fair value through other comprehensive income reserve</t>
  </si>
  <si>
    <t>TOTAL EQUITY</t>
  </si>
  <si>
    <t>TOTAL LIABILITIES AND EQUITY</t>
  </si>
  <si>
    <t>Deputy Chairman of the Board</t>
  </si>
  <si>
    <t>Jia Fei</t>
  </si>
  <si>
    <t>Chief Accountant</t>
  </si>
  <si>
    <t>A. Karzhaubekov</t>
  </si>
  <si>
    <t>STATEMENT OF PROFIT OR LOSS</t>
  </si>
  <si>
    <t xml:space="preserve">Period ended </t>
  </si>
  <si>
    <t>Interest income</t>
  </si>
  <si>
    <t>Interest expense</t>
  </si>
  <si>
    <t>Credit loss allowance</t>
  </si>
  <si>
    <t>Net interest income</t>
  </si>
  <si>
    <t>Fee and commission income</t>
  </si>
  <si>
    <t>Fee and commission expense</t>
  </si>
  <si>
    <t>COMMISSION INCOME, NET</t>
  </si>
  <si>
    <t>Net gain/(loss) on financial assets and liabilities at fair value through profit or loss</t>
  </si>
  <si>
    <t xml:space="preserve">Net gain/(loss) from financial assets at fair value through other comprehensive income </t>
  </si>
  <si>
    <t>Gains less losses from trading in foreign currencies</t>
  </si>
  <si>
    <t>Other income</t>
  </si>
  <si>
    <t>Other non-interest income</t>
  </si>
  <si>
    <t>Operating expenses</t>
  </si>
  <si>
    <t xml:space="preserve">Reversal/(charge) of other reserves </t>
  </si>
  <si>
    <t>Non-interest expenses</t>
  </si>
  <si>
    <t>Profit before income tax</t>
  </si>
  <si>
    <t>Income tax expense</t>
  </si>
  <si>
    <t>NET PROFIT FOR THE YEAR</t>
  </si>
  <si>
    <t xml:space="preserve">A. Karzhaubekov </t>
  </si>
  <si>
    <t>Net interest income before impairment losses on interest bearing assets</t>
  </si>
  <si>
    <t>31 March 2021</t>
  </si>
  <si>
    <t>Retained earnings and other reserves</t>
  </si>
  <si>
    <t>AS AT 31 MARCH 2022</t>
  </si>
  <si>
    <t>31 March 2022</t>
  </si>
  <si>
    <t>31 December 2021</t>
  </si>
  <si>
    <t>FOR THE PERIOD ENDED  31 MARCH 2022</t>
  </si>
  <si>
    <t>JSC «Altyn Bank» (SB of China Citic Bank Corporation Ltd)</t>
  </si>
  <si>
    <t>STATEMENT OF CASH FLOW</t>
  </si>
  <si>
    <t>for the period ended</t>
  </si>
  <si>
    <t>Cash flows from operating activities:</t>
  </si>
  <si>
    <t>Interest income received</t>
  </si>
  <si>
    <t>Interest expenses paid</t>
  </si>
  <si>
    <t>Fee and commission income received</t>
  </si>
  <si>
    <t>Commission expenses paid</t>
  </si>
  <si>
    <t>Receipts / (payments) from transactions with financial instruments at fair value through profit or loss</t>
  </si>
  <si>
    <t>Receipts from operations with foreign currency</t>
  </si>
  <si>
    <t>Other general and administrative expenses paid</t>
  </si>
  <si>
    <t>Net decrease / (increase) in required reserve requirements with the National Bank of the Republic of Kazakhstan</t>
  </si>
  <si>
    <t>Net increase / (decrease) under repurchase agreements</t>
  </si>
  <si>
    <t>Net (increase) / decrease in accounts and deposits with  other financial institutions</t>
  </si>
  <si>
    <t>Net decrease / increase in loans to customers</t>
  </si>
  <si>
    <t>Net decrease / increase in debtors for documentary settlements</t>
  </si>
  <si>
    <t>Net decrease / increase in other assets</t>
  </si>
  <si>
    <t>Net increase / decrease in accounts and deposits of other banks</t>
  </si>
  <si>
    <t>Net decrease / increase in current accounts and customer deposits</t>
  </si>
  <si>
    <t>Net decrease / increase in transactions with financial assets at fair value through profit or loss</t>
  </si>
  <si>
    <t>Net decrease / increase in transactions with financial liabilities at fair value through profit or loss</t>
  </si>
  <si>
    <t>Net increase in other liabilities</t>
  </si>
  <si>
    <t>Net cash flows from operating activities before income tax</t>
  </si>
  <si>
    <t>Income tax paid</t>
  </si>
  <si>
    <t>Total cash from operating activities</t>
  </si>
  <si>
    <t>Cash flows from investing activities:</t>
  </si>
  <si>
    <t>Sale and redemption of financial assets at fair value through other comprehensive income</t>
  </si>
  <si>
    <t>Acquisitions of financial assets at fair value through other comprehensive income</t>
  </si>
  <si>
    <t>Purchase of fixed assets</t>
  </si>
  <si>
    <t>Purchase of intangible assets</t>
  </si>
  <si>
    <t>Acquisition of financial assets carried at amortized cost</t>
  </si>
  <si>
    <t>Net cash used in investing activities</t>
  </si>
  <si>
    <t>Cash flows from financing activities:</t>
  </si>
  <si>
    <t>Repayment of other borrowed funds under finance lease</t>
  </si>
  <si>
    <t>Net cash used in financing activities</t>
  </si>
  <si>
    <t>Impact of changes in foreign exchange rates on the amount of cash in foreign currency</t>
  </si>
  <si>
    <t>Net change in cash and cash equivalents</t>
  </si>
  <si>
    <t>CASH AND CASH EQUIVALENTS, at the beginning of the period</t>
  </si>
  <si>
    <t>CASH AND CASH EQUIVALENTS, at the end of the period</t>
  </si>
  <si>
    <t>Karzhaubekov A.Zh.</t>
  </si>
  <si>
    <t>STATEMENT OF CHANGES IN CAPITAL</t>
  </si>
  <si>
    <t>Additional paid up capital</t>
  </si>
  <si>
    <t>Revaluation reserve for financial assets at fair value through other comprehensive income</t>
  </si>
  <si>
    <t>Revaluation reserve for fixed assets</t>
  </si>
  <si>
    <t>Undestributed profits</t>
  </si>
  <si>
    <t>Total capital</t>
  </si>
  <si>
    <t>December 31, 2020</t>
  </si>
  <si>
    <t>Net profit for the period</t>
  </si>
  <si>
    <t>Other comprehensive income</t>
  </si>
  <si>
    <t xml:space="preserve">  </t>
  </si>
  <si>
    <t>OTHER COMPREHENSIVE INCOME / (LOSS)</t>
  </si>
  <si>
    <t>Items that can be reclassified to profit or loss:</t>
  </si>
  <si>
    <t>Net gain / (loss) from changes in fair value through other comprehensive income</t>
  </si>
  <si>
    <t>Gains less expenses transferred to profit or loss on disposal or impairment of financial assets measured at fair value through other comprehensive income</t>
  </si>
  <si>
    <t>TOTAL OTHER COMPREHENSIVE INCOME</t>
  </si>
  <si>
    <t>March 31, 2022</t>
  </si>
  <si>
    <t>March 31, 2021</t>
  </si>
  <si>
    <t>FOR THE PERIOD ENDED MARCH 31, 2022 (UNAUDITED)</t>
  </si>
  <si>
    <t>March 31, 2021 (unaudited)</t>
  </si>
  <si>
    <t>December 31, 2021 (audited)</t>
  </si>
  <si>
    <t>March 31, 2022 (unaudited)</t>
  </si>
  <si>
    <t>Dividends declared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</si>
</sst>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43" formatCode="_-* #,##0.00_-;\-* #,##0.00_-;_-* &quot;-&quot;??_-;_-@_-"/>
    <numFmt numFmtId="164" formatCode="_(* #,##0_);_(* \(#,##0\);_(* &quot;-&quot;??_);_(@_)"/>
    <numFmt numFmtId="165" formatCode="_-* #,##0.00_р_._-;\-* #,##0.00_р_._-;_-* &quot;-&quot;??_р_._-;_-@_-"/>
    <numFmt numFmtId="166" formatCode="_-* #,##0_-;\-* #,##0_-;_-* &quot;-&quot;??_-;_-@_-"/>
    <numFmt numFmtId="167" formatCode="_-* #,##0_р_._-;\-* #,##0_р_._-;_-* &quot;-&quot;??_р_._-;_-@_-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rgb="FFFF0000"/>
      <name val="Times New Roman"/>
      <family val="1"/>
      <charset val="204"/>
    </font>
    <font>
      <b/>
      <sz val="9"/>
      <color rgb="FF21212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7.5"/>
      <color theme="1"/>
      <name val="Arial"/>
      <family val="2"/>
      <charset val="204"/>
    </font>
    <font>
      <b/>
      <sz val="8"/>
      <color theme="1"/>
      <name val="Verdana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rgb="FF212529"/>
      <name val="Arial"/>
      <family val="2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21"/>
      <color rgb="FF202124"/>
      <name val="Inherit"/>
    </font>
    <font>
      <sz val="10"/>
      <name val="Times New Roman"/>
      <family val="1"/>
    </font>
    <font>
      <sz val="9"/>
      <name val="Times New Roman"/>
      <family val="1"/>
    </font>
    <font>
      <b/>
      <i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theme="1"/>
      <name val="Calibri"/>
      <family val="2"/>
      <scheme val="minor"/>
    </font>
    <font>
      <sz val="8.5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5" fontId="3" fillId="0" borderId="0" applyFont="0" applyFill="0" applyBorder="0" applyAlignment="0" applyProtection="0"/>
    <xf numFmtId="0" fontId="16" fillId="0" borderId="0"/>
    <xf numFmtId="43" fontId="17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8" fillId="0" borderId="0"/>
  </cellStyleXfs>
  <cellXfs count="13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164" fontId="6" fillId="0" borderId="0" xfId="0" applyNumberFormat="1" applyFont="1" applyFill="1" applyAlignment="1">
      <alignment horizontal="right" vertical="center" wrapText="1"/>
    </xf>
    <xf numFmtId="164" fontId="6" fillId="0" borderId="1" xfId="0" applyNumberFormat="1" applyFont="1" applyFill="1" applyBorder="1" applyAlignment="1">
      <alignment horizontal="right" vertical="center" wrapText="1"/>
    </xf>
    <xf numFmtId="164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49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164" fontId="6" fillId="0" borderId="0" xfId="0" applyNumberFormat="1" applyFont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164" fontId="5" fillId="0" borderId="2" xfId="0" applyNumberFormat="1" applyFont="1" applyBorder="1" applyAlignment="1">
      <alignment horizontal="right" vertical="center" wrapText="1"/>
    </xf>
    <xf numFmtId="164" fontId="10" fillId="0" borderId="0" xfId="0" applyNumberFormat="1" applyFont="1" applyAlignment="1">
      <alignment horizontal="right" vertical="center" wrapText="1"/>
    </xf>
    <xf numFmtId="3" fontId="5" fillId="0" borderId="0" xfId="0" applyNumberFormat="1" applyFont="1" applyAlignment="1">
      <alignment horizontal="right" vertical="center" wrapText="1"/>
    </xf>
    <xf numFmtId="0" fontId="11" fillId="0" borderId="0" xfId="0" applyFont="1" applyAlignment="1">
      <alignment horizontal="left" vertical="center"/>
    </xf>
    <xf numFmtId="0" fontId="5" fillId="0" borderId="0" xfId="0" applyFont="1" applyBorder="1" applyAlignment="1">
      <alignment horizontal="right" wrapText="1"/>
    </xf>
    <xf numFmtId="0" fontId="12" fillId="0" borderId="0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left" vertical="top" wrapText="1"/>
    </xf>
    <xf numFmtId="49" fontId="13" fillId="0" borderId="0" xfId="0" applyNumberFormat="1" applyFont="1" applyFill="1" applyBorder="1" applyAlignment="1">
      <alignment horizontal="center" vertical="top" wrapText="1"/>
    </xf>
    <xf numFmtId="49" fontId="12" fillId="0" borderId="0" xfId="0" applyNumberFormat="1" applyFont="1" applyFill="1" applyBorder="1" applyAlignment="1">
      <alignment horizontal="right" vertical="top" wrapText="1"/>
    </xf>
    <xf numFmtId="0" fontId="5" fillId="0" borderId="0" xfId="0" applyFont="1" applyAlignment="1">
      <alignment horizontal="right" wrapText="1"/>
    </xf>
    <xf numFmtId="0" fontId="5" fillId="0" borderId="0" xfId="0" applyFont="1" applyFill="1" applyAlignment="1">
      <alignment horizontal="right" wrapText="1"/>
    </xf>
    <xf numFmtId="0" fontId="5" fillId="0" borderId="0" xfId="0" applyFont="1" applyFill="1" applyAlignment="1">
      <alignment horizontal="center" vertical="center" wrapText="1"/>
    </xf>
    <xf numFmtId="3" fontId="6" fillId="0" borderId="0" xfId="0" applyNumberFormat="1" applyFont="1" applyAlignment="1">
      <alignment horizontal="right" vertical="center" wrapText="1"/>
    </xf>
    <xf numFmtId="3" fontId="6" fillId="0" borderId="0" xfId="0" applyNumberFormat="1" applyFont="1" applyBorder="1" applyAlignment="1">
      <alignment horizontal="right" vertical="center" wrapText="1"/>
    </xf>
    <xf numFmtId="164" fontId="5" fillId="0" borderId="0" xfId="0" applyNumberFormat="1" applyFont="1" applyFill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horizontal="right" vertical="center" wrapText="1"/>
    </xf>
    <xf numFmtId="164" fontId="5" fillId="0" borderId="0" xfId="0" applyNumberFormat="1" applyFont="1" applyBorder="1" applyAlignment="1">
      <alignment horizontal="right" vertical="center" wrapText="1"/>
    </xf>
    <xf numFmtId="164" fontId="5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0" fontId="1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19" fillId="0" borderId="0" xfId="0" applyFont="1"/>
    <xf numFmtId="0" fontId="0" fillId="0" borderId="0" xfId="0" applyFill="1"/>
    <xf numFmtId="0" fontId="5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justify" vertical="center" wrapText="1"/>
    </xf>
    <xf numFmtId="0" fontId="0" fillId="0" borderId="0" xfId="0" applyAlignment="1">
      <alignment wrapText="1"/>
    </xf>
    <xf numFmtId="0" fontId="9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20" fillId="0" borderId="0" xfId="0" applyFont="1" applyFill="1" applyAlignment="1">
      <alignment horizontal="right" vertical="center" wrapText="1"/>
    </xf>
    <xf numFmtId="0" fontId="21" fillId="0" borderId="0" xfId="0" applyFont="1" applyFill="1"/>
    <xf numFmtId="0" fontId="6" fillId="0" borderId="0" xfId="0" applyFont="1" applyFill="1" applyAlignment="1">
      <alignment vertical="center" wrapText="1"/>
    </xf>
    <xf numFmtId="4" fontId="21" fillId="0" borderId="0" xfId="0" applyNumberFormat="1" applyFont="1" applyFill="1" applyAlignment="1">
      <alignment horizontal="right" vertical="center" wrapText="1"/>
    </xf>
    <xf numFmtId="166" fontId="22" fillId="0" borderId="0" xfId="4" applyNumberFormat="1" applyFont="1" applyAlignment="1">
      <alignment horizontal="left" vertical="center" wrapText="1"/>
    </xf>
    <xf numFmtId="41" fontId="13" fillId="0" borderId="0" xfId="0" applyNumberFormat="1" applyFont="1" applyFill="1" applyAlignment="1">
      <alignment horizontal="right" vertical="center" wrapText="1"/>
    </xf>
    <xf numFmtId="41" fontId="6" fillId="0" borderId="0" xfId="0" applyNumberFormat="1" applyFont="1" applyFill="1" applyAlignment="1">
      <alignment horizontal="right" vertical="center" wrapText="1"/>
    </xf>
    <xf numFmtId="0" fontId="13" fillId="0" borderId="0" xfId="0" applyFont="1" applyFill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41" fontId="13" fillId="0" borderId="1" xfId="0" applyNumberFormat="1" applyFont="1" applyFill="1" applyBorder="1" applyAlignment="1">
      <alignment horizontal="right" vertical="center" wrapText="1"/>
    </xf>
    <xf numFmtId="41" fontId="6" fillId="0" borderId="1" xfId="0" applyNumberFormat="1" applyFont="1" applyFill="1" applyBorder="1" applyAlignment="1">
      <alignment horizontal="right" vertical="center" wrapText="1"/>
    </xf>
    <xf numFmtId="164" fontId="6" fillId="0" borderId="3" xfId="0" applyNumberFormat="1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vertical="center" wrapText="1"/>
    </xf>
    <xf numFmtId="41" fontId="5" fillId="0" borderId="1" xfId="0" applyNumberFormat="1" applyFont="1" applyFill="1" applyBorder="1" applyAlignment="1">
      <alignment horizontal="right" vertical="center" wrapText="1"/>
    </xf>
    <xf numFmtId="0" fontId="12" fillId="0" borderId="0" xfId="0" applyFont="1" applyFill="1" applyAlignment="1">
      <alignment vertical="center" wrapText="1"/>
    </xf>
    <xf numFmtId="41" fontId="21" fillId="0" borderId="0" xfId="0" applyNumberFormat="1" applyFont="1" applyFill="1" applyAlignment="1">
      <alignment horizontal="right" vertical="center" wrapText="1"/>
    </xf>
    <xf numFmtId="0" fontId="13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vertical="center" wrapText="1"/>
    </xf>
    <xf numFmtId="0" fontId="23" fillId="0" borderId="0" xfId="0" applyFont="1" applyAlignment="1">
      <alignment horizontal="left" vertical="center"/>
    </xf>
    <xf numFmtId="0" fontId="5" fillId="0" borderId="3" xfId="0" applyFont="1" applyFill="1" applyBorder="1" applyAlignment="1">
      <alignment vertical="center" wrapText="1"/>
    </xf>
    <xf numFmtId="41" fontId="0" fillId="0" borderId="0" xfId="0" applyNumberFormat="1"/>
    <xf numFmtId="1" fontId="0" fillId="0" borderId="0" xfId="0" applyNumberFormat="1" applyFill="1"/>
    <xf numFmtId="41" fontId="5" fillId="0" borderId="0" xfId="0" applyNumberFormat="1" applyFont="1" applyFill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top" wrapText="1"/>
    </xf>
    <xf numFmtId="41" fontId="24" fillId="0" borderId="0" xfId="0" applyNumberFormat="1" applyFont="1" applyFill="1" applyBorder="1" applyAlignment="1">
      <alignment horizontal="center" vertical="top" wrapText="1"/>
    </xf>
    <xf numFmtId="49" fontId="25" fillId="0" borderId="0" xfId="0" applyNumberFormat="1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center" wrapText="1"/>
    </xf>
    <xf numFmtId="0" fontId="22" fillId="0" borderId="0" xfId="0" applyFont="1" applyFill="1"/>
    <xf numFmtId="0" fontId="4" fillId="0" borderId="0" xfId="0" applyFont="1" applyFill="1" applyAlignment="1">
      <alignment horizontal="right" vertical="center" wrapText="1"/>
    </xf>
    <xf numFmtId="0" fontId="22" fillId="0" borderId="0" xfId="0" applyFont="1"/>
    <xf numFmtId="0" fontId="1" fillId="0" borderId="0" xfId="0" applyFont="1"/>
    <xf numFmtId="0" fontId="4" fillId="0" borderId="0" xfId="0" applyFont="1" applyFill="1" applyAlignment="1">
      <alignment horizontal="justify" vertical="center" wrapText="1"/>
    </xf>
    <xf numFmtId="0" fontId="22" fillId="0" borderId="0" xfId="0" applyFont="1" applyAlignment="1">
      <alignment wrapText="1"/>
    </xf>
    <xf numFmtId="0" fontId="26" fillId="0" borderId="0" xfId="0" applyFont="1" applyFill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Fill="1" applyBorder="1" applyAlignment="1">
      <alignment horizontal="right" vertical="center" wrapText="1"/>
    </xf>
    <xf numFmtId="167" fontId="4" fillId="0" borderId="1" xfId="4" applyNumberFormat="1" applyFont="1" applyBorder="1" applyAlignment="1">
      <alignment horizontal="right" vertical="center" wrapText="1"/>
    </xf>
    <xf numFmtId="0" fontId="0" fillId="0" borderId="0" xfId="0" applyBorder="1"/>
    <xf numFmtId="0" fontId="4" fillId="0" borderId="0" xfId="0" applyFont="1" applyAlignment="1">
      <alignment vertical="center" wrapText="1"/>
    </xf>
    <xf numFmtId="164" fontId="4" fillId="0" borderId="0" xfId="0" applyNumberFormat="1" applyFont="1" applyFill="1" applyAlignment="1">
      <alignment horizontal="right" vertical="center" wrapText="1"/>
    </xf>
    <xf numFmtId="167" fontId="4" fillId="0" borderId="0" xfId="4" applyNumberFormat="1" applyFont="1" applyBorder="1" applyAlignment="1">
      <alignment horizontal="right" vertical="center" wrapText="1"/>
    </xf>
    <xf numFmtId="0" fontId="22" fillId="0" borderId="0" xfId="0" applyFont="1" applyAlignment="1">
      <alignment vertical="center" wrapText="1"/>
    </xf>
    <xf numFmtId="0" fontId="22" fillId="0" borderId="0" xfId="0" applyFont="1" applyFill="1" applyAlignment="1">
      <alignment vertical="center" wrapText="1"/>
    </xf>
    <xf numFmtId="164" fontId="22" fillId="0" borderId="0" xfId="0" applyNumberFormat="1" applyFont="1" applyBorder="1" applyAlignment="1">
      <alignment vertical="center" wrapText="1"/>
    </xf>
    <xf numFmtId="166" fontId="22" fillId="0" borderId="0" xfId="4" applyNumberFormat="1" applyFont="1" applyAlignment="1">
      <alignment vertical="center" wrapText="1"/>
    </xf>
    <xf numFmtId="0" fontId="0" fillId="0" borderId="0" xfId="0" applyFont="1"/>
    <xf numFmtId="0" fontId="0" fillId="0" borderId="0" xfId="0" applyFont="1" applyBorder="1"/>
    <xf numFmtId="0" fontId="27" fillId="0" borderId="0" xfId="0" applyFont="1" applyBorder="1" applyAlignment="1">
      <alignment vertical="center" wrapText="1"/>
    </xf>
    <xf numFmtId="0" fontId="22" fillId="0" borderId="0" xfId="0" applyFont="1" applyFill="1" applyBorder="1" applyAlignment="1">
      <alignment vertical="center" wrapText="1"/>
    </xf>
    <xf numFmtId="167" fontId="22" fillId="0" borderId="0" xfId="4" applyNumberFormat="1" applyFont="1" applyFill="1" applyBorder="1" applyAlignment="1">
      <alignment vertical="center" wrapText="1"/>
    </xf>
    <xf numFmtId="164" fontId="27" fillId="0" borderId="0" xfId="0" applyNumberFormat="1" applyFont="1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22" fillId="0" borderId="1" xfId="0" applyFont="1" applyFill="1" applyBorder="1" applyAlignment="1">
      <alignment vertical="center" wrapText="1"/>
    </xf>
    <xf numFmtId="167" fontId="22" fillId="0" borderId="1" xfId="4" applyNumberFormat="1" applyFont="1" applyFill="1" applyBorder="1" applyAlignment="1">
      <alignment vertical="center" wrapText="1"/>
    </xf>
    <xf numFmtId="166" fontId="4" fillId="0" borderId="1" xfId="4" applyNumberFormat="1" applyFont="1" applyBorder="1" applyAlignment="1">
      <alignment vertical="center" wrapText="1"/>
    </xf>
    <xf numFmtId="164" fontId="4" fillId="0" borderId="1" xfId="0" applyNumberFormat="1" applyFont="1" applyFill="1" applyBorder="1" applyAlignment="1">
      <alignment vertical="center" wrapText="1"/>
    </xf>
    <xf numFmtId="166" fontId="4" fillId="0" borderId="0" xfId="4" applyNumberFormat="1" applyFont="1" applyBorder="1" applyAlignment="1">
      <alignment vertical="center" wrapText="1"/>
    </xf>
    <xf numFmtId="164" fontId="0" fillId="0" borderId="0" xfId="0" applyNumberFormat="1"/>
    <xf numFmtId="0" fontId="28" fillId="0" borderId="1" xfId="2" applyFont="1" applyBorder="1" applyAlignment="1">
      <alignment wrapText="1"/>
    </xf>
    <xf numFmtId="167" fontId="0" fillId="0" borderId="0" xfId="0" applyNumberFormat="1"/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167" fontId="4" fillId="0" borderId="0" xfId="0" applyNumberFormat="1" applyFont="1" applyAlignment="1">
      <alignment vertical="center" wrapText="1"/>
    </xf>
    <xf numFmtId="0" fontId="27" fillId="0" borderId="0" xfId="0" applyFont="1" applyFill="1" applyBorder="1" applyAlignment="1">
      <alignment horizontal="left" vertical="top" wrapText="1"/>
    </xf>
    <xf numFmtId="0" fontId="22" fillId="0" borderId="0" xfId="0" applyFont="1" applyAlignment="1">
      <alignment horizontal="center" vertical="top" wrapText="1"/>
    </xf>
    <xf numFmtId="0" fontId="27" fillId="0" borderId="0" xfId="0" applyFont="1" applyFill="1" applyBorder="1" applyAlignment="1">
      <alignment vertical="top"/>
    </xf>
    <xf numFmtId="0" fontId="24" fillId="0" borderId="0" xfId="0" applyFont="1" applyFill="1" applyBorder="1" applyAlignment="1">
      <alignment vertical="top"/>
    </xf>
    <xf numFmtId="164" fontId="4" fillId="0" borderId="0" xfId="0" applyNumberFormat="1" applyFont="1" applyAlignment="1">
      <alignment vertical="center" wrapText="1"/>
    </xf>
    <xf numFmtId="49" fontId="25" fillId="0" borderId="0" xfId="0" applyNumberFormat="1" applyFont="1" applyFill="1" applyBorder="1" applyAlignment="1">
      <alignment horizontal="center" vertical="top" wrapText="1"/>
    </xf>
    <xf numFmtId="0" fontId="29" fillId="0" borderId="0" xfId="0" applyFont="1" applyAlignment="1">
      <alignment horizontal="center" vertical="top" wrapText="1"/>
    </xf>
    <xf numFmtId="0" fontId="29" fillId="0" borderId="0" xfId="0" applyFont="1" applyAlignment="1">
      <alignment horizontal="center" vertical="top" wrapText="1"/>
    </xf>
    <xf numFmtId="0" fontId="5" fillId="0" borderId="0" xfId="0" applyFont="1" applyAlignment="1">
      <alignment horizontal="right" vertical="top" wrapText="1"/>
    </xf>
    <xf numFmtId="0" fontId="5" fillId="0" borderId="0" xfId="0" applyFont="1" applyAlignment="1">
      <alignment horizontal="center" vertical="top" wrapText="1"/>
    </xf>
    <xf numFmtId="164" fontId="6" fillId="0" borderId="0" xfId="0" applyNumberFormat="1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left" vertical="center" wrapText="1"/>
    </xf>
    <xf numFmtId="0" fontId="30" fillId="0" borderId="0" xfId="0" applyFont="1"/>
    <xf numFmtId="164" fontId="5" fillId="0" borderId="0" xfId="0" applyNumberFormat="1" applyFont="1" applyAlignment="1">
      <alignment horizontal="left" vertical="center" wrapText="1"/>
    </xf>
    <xf numFmtId="166" fontId="5" fillId="0" borderId="0" xfId="4" applyNumberFormat="1" applyFont="1" applyAlignment="1">
      <alignment horizontal="left" vertical="center" wrapText="1"/>
    </xf>
    <xf numFmtId="164" fontId="6" fillId="0" borderId="0" xfId="0" applyNumberFormat="1" applyFont="1" applyAlignment="1">
      <alignment horizontal="left" vertical="center" wrapText="1"/>
    </xf>
    <xf numFmtId="166" fontId="6" fillId="0" borderId="0" xfId="4" applyNumberFormat="1" applyFont="1" applyAlignment="1">
      <alignment horizontal="left" vertical="center" wrapText="1"/>
    </xf>
    <xf numFmtId="164" fontId="5" fillId="0" borderId="2" xfId="0" applyNumberFormat="1" applyFont="1" applyBorder="1" applyAlignment="1">
      <alignment horizontal="left" vertical="center" wrapText="1"/>
    </xf>
    <xf numFmtId="164" fontId="6" fillId="0" borderId="0" xfId="0" applyNumberFormat="1" applyFont="1" applyFill="1" applyBorder="1" applyAlignment="1">
      <alignment horizontal="right" vertical="center" wrapText="1"/>
    </xf>
    <xf numFmtId="166" fontId="22" fillId="0" borderId="0" xfId="1" applyNumberFormat="1" applyFont="1" applyAlignment="1">
      <alignment vertical="center" wrapText="1"/>
    </xf>
  </cellXfs>
  <cellStyles count="6">
    <cellStyle name="Normal 2" xfId="2"/>
    <cellStyle name="Обычный" xfId="0" builtinId="0"/>
    <cellStyle name="Обычный 2" xfId="5"/>
    <cellStyle name="Финансовый 2" xfId="1"/>
    <cellStyle name="Финансовый 2 2" xfId="4"/>
    <cellStyle name="Финансов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topLeftCell="A16" workbookViewId="0">
      <selection activeCell="B41" activeCellId="1" sqref="B33 B41"/>
    </sheetView>
  </sheetViews>
  <sheetFormatPr defaultRowHeight="15"/>
  <cols>
    <col min="1" max="1" width="39.7109375" customWidth="1"/>
    <col min="2" max="3" width="16" customWidth="1"/>
  </cols>
  <sheetData>
    <row r="1" spans="1:7">
      <c r="A1" s="8" t="s">
        <v>0</v>
      </c>
    </row>
    <row r="2" spans="1:7">
      <c r="A2" s="1"/>
    </row>
    <row r="3" spans="1:7">
      <c r="A3" s="9" t="s">
        <v>1</v>
      </c>
    </row>
    <row r="4" spans="1:7">
      <c r="A4" s="9" t="s">
        <v>62</v>
      </c>
    </row>
    <row r="5" spans="1:7">
      <c r="A5" s="10" t="s">
        <v>2</v>
      </c>
    </row>
    <row r="6" spans="1:7">
      <c r="A6" s="10" t="s">
        <v>3</v>
      </c>
    </row>
    <row r="8" spans="1:7">
      <c r="B8" s="11" t="s">
        <v>63</v>
      </c>
      <c r="C8" s="11" t="s">
        <v>64</v>
      </c>
    </row>
    <row r="9" spans="1:7">
      <c r="A9" s="12"/>
      <c r="B9" s="7"/>
      <c r="C9" s="7"/>
    </row>
    <row r="10" spans="1:7">
      <c r="A10" s="2" t="s">
        <v>4</v>
      </c>
      <c r="B10" s="6"/>
      <c r="C10" s="6"/>
    </row>
    <row r="11" spans="1:7">
      <c r="A11" s="13" t="s">
        <v>5</v>
      </c>
      <c r="B11" s="14">
        <v>297184775.12</v>
      </c>
      <c r="C11" s="14">
        <v>97774235.170000002</v>
      </c>
      <c r="G11" s="13"/>
    </row>
    <row r="12" spans="1:7" ht="24">
      <c r="A12" s="13" t="s">
        <v>6</v>
      </c>
      <c r="B12" s="14">
        <v>14637841.880000001</v>
      </c>
      <c r="C12" s="14">
        <v>10934807.83</v>
      </c>
      <c r="G12" s="13"/>
    </row>
    <row r="13" spans="1:7">
      <c r="A13" s="13" t="s">
        <v>7</v>
      </c>
      <c r="B13" s="14">
        <v>5871302</v>
      </c>
      <c r="C13" s="14">
        <v>8256515</v>
      </c>
      <c r="G13" s="13"/>
    </row>
    <row r="14" spans="1:7">
      <c r="A14" s="13" t="s">
        <v>8</v>
      </c>
      <c r="B14" s="14">
        <v>52824</v>
      </c>
      <c r="C14" s="14">
        <v>29046</v>
      </c>
      <c r="G14" s="13"/>
    </row>
    <row r="15" spans="1:7">
      <c r="A15" s="13" t="s">
        <v>9</v>
      </c>
      <c r="B15" s="14">
        <v>255488551</v>
      </c>
      <c r="C15" s="14">
        <v>253948951</v>
      </c>
      <c r="G15" s="13"/>
    </row>
    <row r="16" spans="1:7">
      <c r="A16" s="13" t="s">
        <v>10</v>
      </c>
      <c r="B16" s="14">
        <v>4856609</v>
      </c>
      <c r="C16" s="14">
        <v>2361376</v>
      </c>
      <c r="G16" s="13"/>
    </row>
    <row r="17" spans="1:7" ht="24">
      <c r="A17" s="13" t="s">
        <v>11</v>
      </c>
      <c r="B17" s="14">
        <v>58182943</v>
      </c>
      <c r="C17" s="14">
        <v>168505792</v>
      </c>
      <c r="G17" s="13"/>
    </row>
    <row r="18" spans="1:7" ht="24">
      <c r="A18" s="13" t="s">
        <v>12</v>
      </c>
      <c r="B18" s="14">
        <v>94361555</v>
      </c>
      <c r="C18" s="14">
        <v>89746616</v>
      </c>
      <c r="G18" s="13"/>
    </row>
    <row r="19" spans="1:7">
      <c r="A19" s="13" t="s">
        <v>13</v>
      </c>
      <c r="B19" s="14">
        <v>762536</v>
      </c>
      <c r="C19" s="14">
        <v>770055</v>
      </c>
      <c r="G19" s="13"/>
    </row>
    <row r="20" spans="1:7">
      <c r="A20" s="13" t="s">
        <v>14</v>
      </c>
      <c r="B20" s="14">
        <v>159059</v>
      </c>
      <c r="C20" s="14">
        <v>418325</v>
      </c>
      <c r="G20" s="13"/>
    </row>
    <row r="21" spans="1:7">
      <c r="A21" s="13" t="s">
        <v>15</v>
      </c>
      <c r="B21" s="14">
        <v>7532806</v>
      </c>
      <c r="C21" s="14">
        <v>7717476</v>
      </c>
      <c r="G21" s="13"/>
    </row>
    <row r="22" spans="1:7">
      <c r="A22" s="13" t="s">
        <v>16</v>
      </c>
      <c r="B22" s="14">
        <v>1591626</v>
      </c>
      <c r="C22" s="14">
        <v>1604101</v>
      </c>
      <c r="G22" s="13"/>
    </row>
    <row r="23" spans="1:7" ht="15.75" thickBot="1">
      <c r="A23" s="13" t="s">
        <v>17</v>
      </c>
      <c r="B23" s="15">
        <v>1897896</v>
      </c>
      <c r="C23" s="15">
        <v>1116533</v>
      </c>
      <c r="G23" s="13"/>
    </row>
    <row r="24" spans="1:7" ht="15.75" thickBot="1">
      <c r="A24" s="2" t="s">
        <v>18</v>
      </c>
      <c r="B24" s="16">
        <f>SUM(B11:B23)</f>
        <v>742580324</v>
      </c>
      <c r="C24" s="16">
        <f>SUM(C11:C23)</f>
        <v>643183829</v>
      </c>
      <c r="G24" s="2"/>
    </row>
    <row r="25" spans="1:7" ht="15.75" thickTop="1">
      <c r="A25" s="2"/>
      <c r="B25" s="14"/>
      <c r="C25" s="14"/>
      <c r="G25" s="2"/>
    </row>
    <row r="26" spans="1:7">
      <c r="A26" s="2" t="s">
        <v>19</v>
      </c>
      <c r="B26" s="17"/>
      <c r="C26" s="14"/>
      <c r="G26" s="2"/>
    </row>
    <row r="27" spans="1:7">
      <c r="A27" s="13" t="s">
        <v>20</v>
      </c>
      <c r="B27" s="14">
        <v>40513</v>
      </c>
      <c r="C27" s="14">
        <v>23465</v>
      </c>
      <c r="G27" s="13"/>
    </row>
    <row r="28" spans="1:7">
      <c r="A28" s="13" t="s">
        <v>21</v>
      </c>
      <c r="B28" s="14">
        <v>754782</v>
      </c>
      <c r="C28" s="14">
        <v>421102</v>
      </c>
      <c r="G28" s="13"/>
    </row>
    <row r="29" spans="1:7">
      <c r="A29" s="13" t="s">
        <v>22</v>
      </c>
      <c r="B29" s="14">
        <v>23971876</v>
      </c>
      <c r="C29" s="14">
        <v>49313421</v>
      </c>
      <c r="G29" s="13"/>
    </row>
    <row r="30" spans="1:7">
      <c r="A30" s="13" t="s">
        <v>23</v>
      </c>
      <c r="B30" s="3">
        <v>629735241</v>
      </c>
      <c r="C30" s="14">
        <v>508051935</v>
      </c>
      <c r="G30" s="13"/>
    </row>
    <row r="31" spans="1:7">
      <c r="A31" s="13" t="s">
        <v>24</v>
      </c>
      <c r="B31" s="14">
        <v>569934</v>
      </c>
      <c r="C31" s="14">
        <v>424826</v>
      </c>
      <c r="G31" s="13"/>
    </row>
    <row r="32" spans="1:7" ht="15.75" thickBot="1">
      <c r="A32" s="13" t="s">
        <v>25</v>
      </c>
      <c r="B32" s="15">
        <v>12324282</v>
      </c>
      <c r="C32" s="15">
        <v>10589876</v>
      </c>
      <c r="G32" s="13"/>
    </row>
    <row r="33" spans="1:7" ht="15.75" thickBot="1">
      <c r="A33" s="2" t="s">
        <v>26</v>
      </c>
      <c r="B33" s="16">
        <f>SUM(B27:B32)</f>
        <v>667396628</v>
      </c>
      <c r="C33" s="16">
        <f>SUM(C27:C32)</f>
        <v>568824625</v>
      </c>
      <c r="G33" s="2"/>
    </row>
    <row r="34" spans="1:7" ht="9" customHeight="1" thickTop="1">
      <c r="A34" s="2"/>
      <c r="B34" s="14"/>
      <c r="C34" s="14"/>
      <c r="G34" s="2"/>
    </row>
    <row r="35" spans="1:7">
      <c r="A35" s="2" t="s">
        <v>27</v>
      </c>
      <c r="B35" s="5"/>
      <c r="C35" s="5"/>
      <c r="G35" s="2"/>
    </row>
    <row r="36" spans="1:7">
      <c r="A36" s="2" t="s">
        <v>28</v>
      </c>
      <c r="B36" s="14"/>
      <c r="C36" s="14"/>
      <c r="G36" s="2"/>
    </row>
    <row r="37" spans="1:7">
      <c r="A37" s="13" t="s">
        <v>29</v>
      </c>
      <c r="B37" s="14">
        <v>7050000</v>
      </c>
      <c r="C37" s="14">
        <v>7050000</v>
      </c>
      <c r="G37" s="13"/>
    </row>
    <row r="38" spans="1:7">
      <c r="A38" s="13" t="s">
        <v>30</v>
      </c>
      <c r="B38" s="14">
        <v>220973</v>
      </c>
      <c r="C38" s="14">
        <v>220973</v>
      </c>
      <c r="G38" s="13"/>
    </row>
    <row r="39" spans="1:7" ht="24">
      <c r="A39" s="13" t="s">
        <v>31</v>
      </c>
      <c r="B39" s="14">
        <v>-5047124</v>
      </c>
      <c r="C39" s="14">
        <v>-906253</v>
      </c>
      <c r="G39" s="13"/>
    </row>
    <row r="40" spans="1:7" ht="15.75" thickBot="1">
      <c r="A40" s="13" t="s">
        <v>61</v>
      </c>
      <c r="B40" s="15">
        <v>72959847</v>
      </c>
      <c r="C40" s="15">
        <v>67994484</v>
      </c>
      <c r="G40" s="13"/>
    </row>
    <row r="41" spans="1:7" ht="15.75" thickBot="1">
      <c r="A41" s="2" t="s">
        <v>32</v>
      </c>
      <c r="B41" s="15">
        <f>B37+B38+B39+B40</f>
        <v>75183696</v>
      </c>
      <c r="C41" s="15">
        <f>C37+C38+C39+C40</f>
        <v>74359204</v>
      </c>
      <c r="G41" s="2"/>
    </row>
    <row r="42" spans="1:7" ht="15.75" thickBot="1">
      <c r="A42" s="2" t="s">
        <v>33</v>
      </c>
      <c r="B42" s="16">
        <f>B33+B41</f>
        <v>742580324</v>
      </c>
      <c r="C42" s="16">
        <f>C33+C41</f>
        <v>643183829</v>
      </c>
      <c r="G42" s="2"/>
    </row>
    <row r="43" spans="1:7" ht="15.75" thickTop="1">
      <c r="A43" s="2"/>
      <c r="B43" s="18"/>
      <c r="C43" s="6"/>
      <c r="G43" s="2"/>
    </row>
    <row r="44" spans="1:7">
      <c r="A44" s="19" t="s">
        <v>34</v>
      </c>
      <c r="B44" s="2"/>
      <c r="C44" s="20" t="s">
        <v>35</v>
      </c>
      <c r="G44" s="2"/>
    </row>
    <row r="45" spans="1:7">
      <c r="A45" s="21"/>
      <c r="B45" s="22"/>
      <c r="C45" s="23"/>
      <c r="G45" s="2"/>
    </row>
    <row r="46" spans="1:7">
      <c r="A46" s="19" t="s">
        <v>36</v>
      </c>
      <c r="B46" s="22"/>
      <c r="C46" s="24" t="s">
        <v>37</v>
      </c>
      <c r="G46" s="8"/>
    </row>
    <row r="47" spans="1:7">
      <c r="G47" s="1"/>
    </row>
    <row r="48" spans="1:7">
      <c r="G48" s="9"/>
    </row>
    <row r="49" spans="7:7">
      <c r="G49" s="9"/>
    </row>
    <row r="50" spans="7:7">
      <c r="G50" s="10"/>
    </row>
    <row r="51" spans="7:7">
      <c r="G51" s="10"/>
    </row>
    <row r="54" spans="7:7">
      <c r="G54" s="38"/>
    </row>
    <row r="55" spans="7:7">
      <c r="G55" s="13"/>
    </row>
    <row r="56" spans="7:7">
      <c r="G56" s="13"/>
    </row>
    <row r="57" spans="7:7">
      <c r="G57" s="2"/>
    </row>
    <row r="58" spans="7:7">
      <c r="G58" s="31"/>
    </row>
    <row r="59" spans="7:7">
      <c r="G59" s="2"/>
    </row>
    <row r="60" spans="7:7">
      <c r="G60" s="13"/>
    </row>
    <row r="61" spans="7:7">
      <c r="G61" s="13"/>
    </row>
    <row r="62" spans="7:7">
      <c r="G62" s="13"/>
    </row>
    <row r="63" spans="7:7">
      <c r="G63" s="2"/>
    </row>
    <row r="64" spans="7:7">
      <c r="G64" s="13"/>
    </row>
    <row r="65" spans="7:7">
      <c r="G65" s="13"/>
    </row>
    <row r="66" spans="7:7">
      <c r="G66" s="13"/>
    </row>
    <row r="67" spans="7:7">
      <c r="G67" s="13"/>
    </row>
    <row r="68" spans="7:7">
      <c r="G68" s="13"/>
    </row>
    <row r="69" spans="7:7">
      <c r="G69" s="2"/>
    </row>
    <row r="70" spans="7:7">
      <c r="G70" s="2"/>
    </row>
    <row r="71" spans="7:7">
      <c r="G71" s="13"/>
    </row>
    <row r="72" spans="7:7">
      <c r="G72" s="13"/>
    </row>
    <row r="73" spans="7:7">
      <c r="G73" s="2"/>
    </row>
    <row r="74" spans="7:7">
      <c r="G74" s="2"/>
    </row>
    <row r="75" spans="7:7">
      <c r="G75" s="2"/>
    </row>
    <row r="76" spans="7:7">
      <c r="G76" s="13"/>
    </row>
    <row r="77" spans="7:7">
      <c r="G77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workbookViewId="0">
      <selection activeCell="E29" sqref="E29"/>
    </sheetView>
  </sheetViews>
  <sheetFormatPr defaultRowHeight="15"/>
  <cols>
    <col min="1" max="1" width="39.7109375" customWidth="1"/>
    <col min="2" max="2" width="16" customWidth="1"/>
    <col min="3" max="3" width="16.28515625" customWidth="1"/>
    <col min="4" max="4" width="14.85546875" customWidth="1"/>
    <col min="257" max="257" width="39.7109375" customWidth="1"/>
    <col min="258" max="258" width="16" customWidth="1"/>
    <col min="259" max="259" width="16.28515625" customWidth="1"/>
    <col min="260" max="260" width="14.85546875" customWidth="1"/>
    <col min="513" max="513" width="39.7109375" customWidth="1"/>
    <col min="514" max="514" width="16" customWidth="1"/>
    <col min="515" max="515" width="16.28515625" customWidth="1"/>
    <col min="516" max="516" width="14.85546875" customWidth="1"/>
    <col min="769" max="769" width="39.7109375" customWidth="1"/>
    <col min="770" max="770" width="16" customWidth="1"/>
    <col min="771" max="771" width="16.28515625" customWidth="1"/>
    <col min="772" max="772" width="14.85546875" customWidth="1"/>
    <col min="1025" max="1025" width="39.7109375" customWidth="1"/>
    <col min="1026" max="1026" width="16" customWidth="1"/>
    <col min="1027" max="1027" width="16.28515625" customWidth="1"/>
    <col min="1028" max="1028" width="14.85546875" customWidth="1"/>
    <col min="1281" max="1281" width="39.7109375" customWidth="1"/>
    <col min="1282" max="1282" width="16" customWidth="1"/>
    <col min="1283" max="1283" width="16.28515625" customWidth="1"/>
    <col min="1284" max="1284" width="14.85546875" customWidth="1"/>
    <col min="1537" max="1537" width="39.7109375" customWidth="1"/>
    <col min="1538" max="1538" width="16" customWidth="1"/>
    <col min="1539" max="1539" width="16.28515625" customWidth="1"/>
    <col min="1540" max="1540" width="14.85546875" customWidth="1"/>
    <col min="1793" max="1793" width="39.7109375" customWidth="1"/>
    <col min="1794" max="1794" width="16" customWidth="1"/>
    <col min="1795" max="1795" width="16.28515625" customWidth="1"/>
    <col min="1796" max="1796" width="14.85546875" customWidth="1"/>
    <col min="2049" max="2049" width="39.7109375" customWidth="1"/>
    <col min="2050" max="2050" width="16" customWidth="1"/>
    <col min="2051" max="2051" width="16.28515625" customWidth="1"/>
    <col min="2052" max="2052" width="14.85546875" customWidth="1"/>
    <col min="2305" max="2305" width="39.7109375" customWidth="1"/>
    <col min="2306" max="2306" width="16" customWidth="1"/>
    <col min="2307" max="2307" width="16.28515625" customWidth="1"/>
    <col min="2308" max="2308" width="14.85546875" customWidth="1"/>
    <col min="2561" max="2561" width="39.7109375" customWidth="1"/>
    <col min="2562" max="2562" width="16" customWidth="1"/>
    <col min="2563" max="2563" width="16.28515625" customWidth="1"/>
    <col min="2564" max="2564" width="14.85546875" customWidth="1"/>
    <col min="2817" max="2817" width="39.7109375" customWidth="1"/>
    <col min="2818" max="2818" width="16" customWidth="1"/>
    <col min="2819" max="2819" width="16.28515625" customWidth="1"/>
    <col min="2820" max="2820" width="14.85546875" customWidth="1"/>
    <col min="3073" max="3073" width="39.7109375" customWidth="1"/>
    <col min="3074" max="3074" width="16" customWidth="1"/>
    <col min="3075" max="3075" width="16.28515625" customWidth="1"/>
    <col min="3076" max="3076" width="14.85546875" customWidth="1"/>
    <col min="3329" max="3329" width="39.7109375" customWidth="1"/>
    <col min="3330" max="3330" width="16" customWidth="1"/>
    <col min="3331" max="3331" width="16.28515625" customWidth="1"/>
    <col min="3332" max="3332" width="14.85546875" customWidth="1"/>
    <col min="3585" max="3585" width="39.7109375" customWidth="1"/>
    <col min="3586" max="3586" width="16" customWidth="1"/>
    <col min="3587" max="3587" width="16.28515625" customWidth="1"/>
    <col min="3588" max="3588" width="14.85546875" customWidth="1"/>
    <col min="3841" max="3841" width="39.7109375" customWidth="1"/>
    <col min="3842" max="3842" width="16" customWidth="1"/>
    <col min="3843" max="3843" width="16.28515625" customWidth="1"/>
    <col min="3844" max="3844" width="14.85546875" customWidth="1"/>
    <col min="4097" max="4097" width="39.7109375" customWidth="1"/>
    <col min="4098" max="4098" width="16" customWidth="1"/>
    <col min="4099" max="4099" width="16.28515625" customWidth="1"/>
    <col min="4100" max="4100" width="14.85546875" customWidth="1"/>
    <col min="4353" max="4353" width="39.7109375" customWidth="1"/>
    <col min="4354" max="4354" width="16" customWidth="1"/>
    <col min="4355" max="4355" width="16.28515625" customWidth="1"/>
    <col min="4356" max="4356" width="14.85546875" customWidth="1"/>
    <col min="4609" max="4609" width="39.7109375" customWidth="1"/>
    <col min="4610" max="4610" width="16" customWidth="1"/>
    <col min="4611" max="4611" width="16.28515625" customWidth="1"/>
    <col min="4612" max="4612" width="14.85546875" customWidth="1"/>
    <col min="4865" max="4865" width="39.7109375" customWidth="1"/>
    <col min="4866" max="4866" width="16" customWidth="1"/>
    <col min="4867" max="4867" width="16.28515625" customWidth="1"/>
    <col min="4868" max="4868" width="14.85546875" customWidth="1"/>
    <col min="5121" max="5121" width="39.7109375" customWidth="1"/>
    <col min="5122" max="5122" width="16" customWidth="1"/>
    <col min="5123" max="5123" width="16.28515625" customWidth="1"/>
    <col min="5124" max="5124" width="14.85546875" customWidth="1"/>
    <col min="5377" max="5377" width="39.7109375" customWidth="1"/>
    <col min="5378" max="5378" width="16" customWidth="1"/>
    <col min="5379" max="5379" width="16.28515625" customWidth="1"/>
    <col min="5380" max="5380" width="14.85546875" customWidth="1"/>
    <col min="5633" max="5633" width="39.7109375" customWidth="1"/>
    <col min="5634" max="5634" width="16" customWidth="1"/>
    <col min="5635" max="5635" width="16.28515625" customWidth="1"/>
    <col min="5636" max="5636" width="14.85546875" customWidth="1"/>
    <col min="5889" max="5889" width="39.7109375" customWidth="1"/>
    <col min="5890" max="5890" width="16" customWidth="1"/>
    <col min="5891" max="5891" width="16.28515625" customWidth="1"/>
    <col min="5892" max="5892" width="14.85546875" customWidth="1"/>
    <col min="6145" max="6145" width="39.7109375" customWidth="1"/>
    <col min="6146" max="6146" width="16" customWidth="1"/>
    <col min="6147" max="6147" width="16.28515625" customWidth="1"/>
    <col min="6148" max="6148" width="14.85546875" customWidth="1"/>
    <col min="6401" max="6401" width="39.7109375" customWidth="1"/>
    <col min="6402" max="6402" width="16" customWidth="1"/>
    <col min="6403" max="6403" width="16.28515625" customWidth="1"/>
    <col min="6404" max="6404" width="14.85546875" customWidth="1"/>
    <col min="6657" max="6657" width="39.7109375" customWidth="1"/>
    <col min="6658" max="6658" width="16" customWidth="1"/>
    <col min="6659" max="6659" width="16.28515625" customWidth="1"/>
    <col min="6660" max="6660" width="14.85546875" customWidth="1"/>
    <col min="6913" max="6913" width="39.7109375" customWidth="1"/>
    <col min="6914" max="6914" width="16" customWidth="1"/>
    <col min="6915" max="6915" width="16.28515625" customWidth="1"/>
    <col min="6916" max="6916" width="14.85546875" customWidth="1"/>
    <col min="7169" max="7169" width="39.7109375" customWidth="1"/>
    <col min="7170" max="7170" width="16" customWidth="1"/>
    <col min="7171" max="7171" width="16.28515625" customWidth="1"/>
    <col min="7172" max="7172" width="14.85546875" customWidth="1"/>
    <col min="7425" max="7425" width="39.7109375" customWidth="1"/>
    <col min="7426" max="7426" width="16" customWidth="1"/>
    <col min="7427" max="7427" width="16.28515625" customWidth="1"/>
    <col min="7428" max="7428" width="14.85546875" customWidth="1"/>
    <col min="7681" max="7681" width="39.7109375" customWidth="1"/>
    <col min="7682" max="7682" width="16" customWidth="1"/>
    <col min="7683" max="7683" width="16.28515625" customWidth="1"/>
    <col min="7684" max="7684" width="14.85546875" customWidth="1"/>
    <col min="7937" max="7937" width="39.7109375" customWidth="1"/>
    <col min="7938" max="7938" width="16" customWidth="1"/>
    <col min="7939" max="7939" width="16.28515625" customWidth="1"/>
    <col min="7940" max="7940" width="14.85546875" customWidth="1"/>
    <col min="8193" max="8193" width="39.7109375" customWidth="1"/>
    <col min="8194" max="8194" width="16" customWidth="1"/>
    <col min="8195" max="8195" width="16.28515625" customWidth="1"/>
    <col min="8196" max="8196" width="14.85546875" customWidth="1"/>
    <col min="8449" max="8449" width="39.7109375" customWidth="1"/>
    <col min="8450" max="8450" width="16" customWidth="1"/>
    <col min="8451" max="8451" width="16.28515625" customWidth="1"/>
    <col min="8452" max="8452" width="14.85546875" customWidth="1"/>
    <col min="8705" max="8705" width="39.7109375" customWidth="1"/>
    <col min="8706" max="8706" width="16" customWidth="1"/>
    <col min="8707" max="8707" width="16.28515625" customWidth="1"/>
    <col min="8708" max="8708" width="14.85546875" customWidth="1"/>
    <col min="8961" max="8961" width="39.7109375" customWidth="1"/>
    <col min="8962" max="8962" width="16" customWidth="1"/>
    <col min="8963" max="8963" width="16.28515625" customWidth="1"/>
    <col min="8964" max="8964" width="14.85546875" customWidth="1"/>
    <col min="9217" max="9217" width="39.7109375" customWidth="1"/>
    <col min="9218" max="9218" width="16" customWidth="1"/>
    <col min="9219" max="9219" width="16.28515625" customWidth="1"/>
    <col min="9220" max="9220" width="14.85546875" customWidth="1"/>
    <col min="9473" max="9473" width="39.7109375" customWidth="1"/>
    <col min="9474" max="9474" width="16" customWidth="1"/>
    <col min="9475" max="9475" width="16.28515625" customWidth="1"/>
    <col min="9476" max="9476" width="14.85546875" customWidth="1"/>
    <col min="9729" max="9729" width="39.7109375" customWidth="1"/>
    <col min="9730" max="9730" width="16" customWidth="1"/>
    <col min="9731" max="9731" width="16.28515625" customWidth="1"/>
    <col min="9732" max="9732" width="14.85546875" customWidth="1"/>
    <col min="9985" max="9985" width="39.7109375" customWidth="1"/>
    <col min="9986" max="9986" width="16" customWidth="1"/>
    <col min="9987" max="9987" width="16.28515625" customWidth="1"/>
    <col min="9988" max="9988" width="14.85546875" customWidth="1"/>
    <col min="10241" max="10241" width="39.7109375" customWidth="1"/>
    <col min="10242" max="10242" width="16" customWidth="1"/>
    <col min="10243" max="10243" width="16.28515625" customWidth="1"/>
    <col min="10244" max="10244" width="14.85546875" customWidth="1"/>
    <col min="10497" max="10497" width="39.7109375" customWidth="1"/>
    <col min="10498" max="10498" width="16" customWidth="1"/>
    <col min="10499" max="10499" width="16.28515625" customWidth="1"/>
    <col min="10500" max="10500" width="14.85546875" customWidth="1"/>
    <col min="10753" max="10753" width="39.7109375" customWidth="1"/>
    <col min="10754" max="10754" width="16" customWidth="1"/>
    <col min="10755" max="10755" width="16.28515625" customWidth="1"/>
    <col min="10756" max="10756" width="14.85546875" customWidth="1"/>
    <col min="11009" max="11009" width="39.7109375" customWidth="1"/>
    <col min="11010" max="11010" width="16" customWidth="1"/>
    <col min="11011" max="11011" width="16.28515625" customWidth="1"/>
    <col min="11012" max="11012" width="14.85546875" customWidth="1"/>
    <col min="11265" max="11265" width="39.7109375" customWidth="1"/>
    <col min="11266" max="11266" width="16" customWidth="1"/>
    <col min="11267" max="11267" width="16.28515625" customWidth="1"/>
    <col min="11268" max="11268" width="14.85546875" customWidth="1"/>
    <col min="11521" max="11521" width="39.7109375" customWidth="1"/>
    <col min="11522" max="11522" width="16" customWidth="1"/>
    <col min="11523" max="11523" width="16.28515625" customWidth="1"/>
    <col min="11524" max="11524" width="14.85546875" customWidth="1"/>
    <col min="11777" max="11777" width="39.7109375" customWidth="1"/>
    <col min="11778" max="11778" width="16" customWidth="1"/>
    <col min="11779" max="11779" width="16.28515625" customWidth="1"/>
    <col min="11780" max="11780" width="14.85546875" customWidth="1"/>
    <col min="12033" max="12033" width="39.7109375" customWidth="1"/>
    <col min="12034" max="12034" width="16" customWidth="1"/>
    <col min="12035" max="12035" width="16.28515625" customWidth="1"/>
    <col min="12036" max="12036" width="14.85546875" customWidth="1"/>
    <col min="12289" max="12289" width="39.7109375" customWidth="1"/>
    <col min="12290" max="12290" width="16" customWidth="1"/>
    <col min="12291" max="12291" width="16.28515625" customWidth="1"/>
    <col min="12292" max="12292" width="14.85546875" customWidth="1"/>
    <col min="12545" max="12545" width="39.7109375" customWidth="1"/>
    <col min="12546" max="12546" width="16" customWidth="1"/>
    <col min="12547" max="12547" width="16.28515625" customWidth="1"/>
    <col min="12548" max="12548" width="14.85546875" customWidth="1"/>
    <col min="12801" max="12801" width="39.7109375" customWidth="1"/>
    <col min="12802" max="12802" width="16" customWidth="1"/>
    <col min="12803" max="12803" width="16.28515625" customWidth="1"/>
    <col min="12804" max="12804" width="14.85546875" customWidth="1"/>
    <col min="13057" max="13057" width="39.7109375" customWidth="1"/>
    <col min="13058" max="13058" width="16" customWidth="1"/>
    <col min="13059" max="13059" width="16.28515625" customWidth="1"/>
    <col min="13060" max="13060" width="14.85546875" customWidth="1"/>
    <col min="13313" max="13313" width="39.7109375" customWidth="1"/>
    <col min="13314" max="13314" width="16" customWidth="1"/>
    <col min="13315" max="13315" width="16.28515625" customWidth="1"/>
    <col min="13316" max="13316" width="14.85546875" customWidth="1"/>
    <col min="13569" max="13569" width="39.7109375" customWidth="1"/>
    <col min="13570" max="13570" width="16" customWidth="1"/>
    <col min="13571" max="13571" width="16.28515625" customWidth="1"/>
    <col min="13572" max="13572" width="14.85546875" customWidth="1"/>
    <col min="13825" max="13825" width="39.7109375" customWidth="1"/>
    <col min="13826" max="13826" width="16" customWidth="1"/>
    <col min="13827" max="13827" width="16.28515625" customWidth="1"/>
    <col min="13828" max="13828" width="14.85546875" customWidth="1"/>
    <col min="14081" max="14081" width="39.7109375" customWidth="1"/>
    <col min="14082" max="14082" width="16" customWidth="1"/>
    <col min="14083" max="14083" width="16.28515625" customWidth="1"/>
    <col min="14084" max="14084" width="14.85546875" customWidth="1"/>
    <col min="14337" max="14337" width="39.7109375" customWidth="1"/>
    <col min="14338" max="14338" width="16" customWidth="1"/>
    <col min="14339" max="14339" width="16.28515625" customWidth="1"/>
    <col min="14340" max="14340" width="14.85546875" customWidth="1"/>
    <col min="14593" max="14593" width="39.7109375" customWidth="1"/>
    <col min="14594" max="14594" width="16" customWidth="1"/>
    <col min="14595" max="14595" width="16.28515625" customWidth="1"/>
    <col min="14596" max="14596" width="14.85546875" customWidth="1"/>
    <col min="14849" max="14849" width="39.7109375" customWidth="1"/>
    <col min="14850" max="14850" width="16" customWidth="1"/>
    <col min="14851" max="14851" width="16.28515625" customWidth="1"/>
    <col min="14852" max="14852" width="14.85546875" customWidth="1"/>
    <col min="15105" max="15105" width="39.7109375" customWidth="1"/>
    <col min="15106" max="15106" width="16" customWidth="1"/>
    <col min="15107" max="15107" width="16.28515625" customWidth="1"/>
    <col min="15108" max="15108" width="14.85546875" customWidth="1"/>
    <col min="15361" max="15361" width="39.7109375" customWidth="1"/>
    <col min="15362" max="15362" width="16" customWidth="1"/>
    <col min="15363" max="15363" width="16.28515625" customWidth="1"/>
    <col min="15364" max="15364" width="14.85546875" customWidth="1"/>
    <col min="15617" max="15617" width="39.7109375" customWidth="1"/>
    <col min="15618" max="15618" width="16" customWidth="1"/>
    <col min="15619" max="15619" width="16.28515625" customWidth="1"/>
    <col min="15620" max="15620" width="14.85546875" customWidth="1"/>
    <col min="15873" max="15873" width="39.7109375" customWidth="1"/>
    <col min="15874" max="15874" width="16" customWidth="1"/>
    <col min="15875" max="15875" width="16.28515625" customWidth="1"/>
    <col min="15876" max="15876" width="14.85546875" customWidth="1"/>
    <col min="16129" max="16129" width="39.7109375" customWidth="1"/>
    <col min="16130" max="16130" width="16" customWidth="1"/>
    <col min="16131" max="16131" width="16.28515625" customWidth="1"/>
    <col min="16132" max="16132" width="14.85546875" customWidth="1"/>
  </cols>
  <sheetData>
    <row r="1" spans="1:6">
      <c r="A1" s="2"/>
      <c r="B1" s="6"/>
      <c r="C1" s="6"/>
      <c r="D1" s="6"/>
    </row>
    <row r="2" spans="1:6">
      <c r="A2" s="8" t="s">
        <v>0</v>
      </c>
      <c r="B2" s="6"/>
      <c r="C2" s="6"/>
      <c r="D2" s="6"/>
    </row>
    <row r="3" spans="1:6">
      <c r="A3" s="1"/>
      <c r="B3" s="6"/>
      <c r="C3" s="6"/>
      <c r="D3" s="6"/>
    </row>
    <row r="4" spans="1:6">
      <c r="A4" s="9" t="s">
        <v>38</v>
      </c>
      <c r="B4" s="6"/>
      <c r="C4" s="6"/>
      <c r="D4" s="6"/>
    </row>
    <row r="5" spans="1:6">
      <c r="A5" s="9" t="s">
        <v>65</v>
      </c>
      <c r="B5" s="6"/>
      <c r="C5" s="6"/>
      <c r="D5" s="6"/>
    </row>
    <row r="6" spans="1:6">
      <c r="A6" s="10" t="s">
        <v>2</v>
      </c>
      <c r="B6" s="6"/>
      <c r="C6" s="6"/>
      <c r="D6" s="6"/>
    </row>
    <row r="7" spans="1:6">
      <c r="A7" s="10" t="s">
        <v>3</v>
      </c>
      <c r="B7" s="6"/>
      <c r="C7" s="6"/>
      <c r="D7" s="6"/>
    </row>
    <row r="9" spans="1:6">
      <c r="B9" s="25" t="s">
        <v>39</v>
      </c>
      <c r="C9" s="7" t="s">
        <v>39</v>
      </c>
      <c r="D9" s="7"/>
    </row>
    <row r="10" spans="1:6">
      <c r="A10" s="12"/>
      <c r="B10" s="26" t="s">
        <v>63</v>
      </c>
      <c r="C10" s="27" t="s">
        <v>60</v>
      </c>
      <c r="D10" s="7"/>
    </row>
    <row r="11" spans="1:6">
      <c r="A11" s="13" t="s">
        <v>40</v>
      </c>
      <c r="B11" s="14">
        <v>11683807</v>
      </c>
      <c r="C11" s="3">
        <v>11181165</v>
      </c>
      <c r="D11" s="28"/>
      <c r="F11" s="13"/>
    </row>
    <row r="12" spans="1:6" ht="15.75" thickBot="1">
      <c r="A12" s="13" t="s">
        <v>41</v>
      </c>
      <c r="B12" s="15">
        <v>-4994238</v>
      </c>
      <c r="C12" s="4">
        <v>-4979943</v>
      </c>
      <c r="D12" s="29"/>
      <c r="F12" s="13"/>
    </row>
    <row r="13" spans="1:6" ht="24">
      <c r="A13" s="2" t="s">
        <v>59</v>
      </c>
      <c r="B13" s="5">
        <f>B11+B12</f>
        <v>6689569</v>
      </c>
      <c r="C13" s="5">
        <f>C11+C12</f>
        <v>6201222</v>
      </c>
      <c r="D13" s="18"/>
      <c r="F13" s="2"/>
    </row>
    <row r="14" spans="1:6" ht="15.75" thickBot="1">
      <c r="A14" s="31" t="s">
        <v>42</v>
      </c>
      <c r="B14" s="4">
        <v>-403890</v>
      </c>
      <c r="C14" s="4">
        <v>-923709</v>
      </c>
      <c r="D14" s="29"/>
      <c r="F14" s="31"/>
    </row>
    <row r="15" spans="1:6" ht="15.75" thickBot="1">
      <c r="A15" s="2" t="s">
        <v>43</v>
      </c>
      <c r="B15" s="32">
        <f>B13+B14</f>
        <v>6285679</v>
      </c>
      <c r="C15" s="32">
        <f>C13+C14</f>
        <v>5277513</v>
      </c>
      <c r="D15" s="33"/>
      <c r="F15" s="2"/>
    </row>
    <row r="16" spans="1:6">
      <c r="A16" s="13"/>
      <c r="B16" s="14"/>
      <c r="C16" s="30"/>
      <c r="D16" s="28"/>
      <c r="F16" s="13"/>
    </row>
    <row r="17" spans="1:6">
      <c r="A17" s="13" t="s">
        <v>44</v>
      </c>
      <c r="B17" s="14">
        <v>711659</v>
      </c>
      <c r="C17" s="3">
        <v>564036</v>
      </c>
      <c r="D17" s="28"/>
      <c r="F17" s="13"/>
    </row>
    <row r="18" spans="1:6" ht="15.75" thickBot="1">
      <c r="A18" s="13" t="s">
        <v>45</v>
      </c>
      <c r="B18" s="15">
        <v>-591717</v>
      </c>
      <c r="C18" s="4">
        <v>-466899</v>
      </c>
      <c r="D18" s="29"/>
      <c r="F18" s="13"/>
    </row>
    <row r="19" spans="1:6" ht="15.75" thickBot="1">
      <c r="A19" s="2" t="s">
        <v>46</v>
      </c>
      <c r="B19" s="32">
        <f>B17+B18</f>
        <v>119942</v>
      </c>
      <c r="C19" s="32">
        <f>C17+C18</f>
        <v>97137</v>
      </c>
      <c r="D19" s="33"/>
      <c r="F19" s="2"/>
    </row>
    <row r="20" spans="1:6">
      <c r="A20" s="13"/>
      <c r="B20" s="14"/>
      <c r="C20" s="30"/>
      <c r="D20" s="28"/>
      <c r="F20" s="13"/>
    </row>
    <row r="21" spans="1:6" ht="24">
      <c r="A21" s="13" t="s">
        <v>47</v>
      </c>
      <c r="B21" s="14">
        <v>380487</v>
      </c>
      <c r="C21" s="3">
        <v>69925</v>
      </c>
      <c r="D21" s="28"/>
      <c r="F21" s="13"/>
    </row>
    <row r="22" spans="1:6" ht="24">
      <c r="A22" s="13" t="s">
        <v>48</v>
      </c>
      <c r="B22" s="14">
        <v>2880</v>
      </c>
      <c r="C22" s="3">
        <v>113846</v>
      </c>
      <c r="D22" s="28"/>
      <c r="F22" s="13"/>
    </row>
    <row r="23" spans="1:6">
      <c r="A23" s="13" t="s">
        <v>49</v>
      </c>
      <c r="B23" s="14">
        <v>1172547</v>
      </c>
      <c r="C23" s="3">
        <v>577944</v>
      </c>
      <c r="D23" s="28"/>
      <c r="F23" s="13"/>
    </row>
    <row r="24" spans="1:6" ht="15.75" thickBot="1">
      <c r="A24" s="13" t="s">
        <v>50</v>
      </c>
      <c r="B24" s="15">
        <v>4277</v>
      </c>
      <c r="C24" s="4">
        <v>-526</v>
      </c>
      <c r="D24" s="29"/>
      <c r="F24" s="13"/>
    </row>
    <row r="25" spans="1:6" ht="15.75" thickBot="1">
      <c r="A25" s="2" t="s">
        <v>51</v>
      </c>
      <c r="B25" s="32">
        <f>SUM(B21:B24)</f>
        <v>1560191</v>
      </c>
      <c r="C25" s="32">
        <f>SUM(C21:C24)</f>
        <v>761189</v>
      </c>
      <c r="D25" s="33"/>
      <c r="F25" s="2"/>
    </row>
    <row r="26" spans="1:6">
      <c r="A26" s="2"/>
      <c r="B26" s="14"/>
      <c r="C26" s="30"/>
      <c r="D26" s="28"/>
      <c r="F26" s="2"/>
    </row>
    <row r="27" spans="1:6">
      <c r="A27" s="13" t="s">
        <v>52</v>
      </c>
      <c r="B27" s="14">
        <v>-2526532</v>
      </c>
      <c r="C27" s="3">
        <v>-2568050</v>
      </c>
      <c r="D27" s="28"/>
      <c r="F27" s="13"/>
    </row>
    <row r="28" spans="1:6" ht="15.75" thickBot="1">
      <c r="A28" s="13" t="s">
        <v>53</v>
      </c>
      <c r="B28" s="15">
        <v>-107838</v>
      </c>
      <c r="C28" s="4">
        <v>68577</v>
      </c>
      <c r="D28" s="28"/>
      <c r="F28" s="13"/>
    </row>
    <row r="29" spans="1:6" ht="15.75" thickBot="1">
      <c r="A29" s="2" t="s">
        <v>54</v>
      </c>
      <c r="B29" s="32">
        <f>SUM(B27:B28)</f>
        <v>-2634370</v>
      </c>
      <c r="C29" s="32">
        <f>SUM(C27:C28)</f>
        <v>-2499473</v>
      </c>
      <c r="D29" s="33"/>
      <c r="F29" s="2"/>
    </row>
    <row r="30" spans="1:6">
      <c r="A30" s="2"/>
      <c r="B30" s="14"/>
      <c r="C30" s="30"/>
      <c r="D30" s="28"/>
      <c r="F30" s="2"/>
    </row>
    <row r="31" spans="1:6">
      <c r="A31" s="2" t="s">
        <v>55</v>
      </c>
      <c r="B31" s="5">
        <f>B15+B19+B25+B29</f>
        <v>5331442</v>
      </c>
      <c r="C31" s="5">
        <f>C15+C19+C25+C29</f>
        <v>3636366</v>
      </c>
      <c r="D31" s="18"/>
      <c r="F31" s="2"/>
    </row>
    <row r="32" spans="1:6" ht="15.75" thickBot="1">
      <c r="A32" s="13" t="s">
        <v>56</v>
      </c>
      <c r="B32" s="15">
        <v>-366079</v>
      </c>
      <c r="C32" s="4">
        <v>48735</v>
      </c>
      <c r="D32" s="29"/>
      <c r="F32" s="13"/>
    </row>
    <row r="33" spans="1:6" ht="15.75" thickBot="1">
      <c r="A33" s="2" t="s">
        <v>57</v>
      </c>
      <c r="B33" s="16">
        <f>B31+B32</f>
        <v>4965363</v>
      </c>
      <c r="C33" s="16">
        <f>C31+C32</f>
        <v>3685101</v>
      </c>
      <c r="D33" s="33"/>
      <c r="F33" s="2"/>
    </row>
    <row r="34" spans="1:6" ht="15.75" thickTop="1">
      <c r="A34" s="2"/>
      <c r="B34" s="34"/>
      <c r="C34" s="35"/>
      <c r="D34" s="33"/>
    </row>
    <row r="36" spans="1:6">
      <c r="A36" s="19" t="s">
        <v>34</v>
      </c>
      <c r="B36" s="2"/>
      <c r="C36" s="36" t="s">
        <v>35</v>
      </c>
    </row>
    <row r="37" spans="1:6">
      <c r="A37" s="21"/>
      <c r="B37" s="22"/>
      <c r="C37" s="23"/>
    </row>
    <row r="38" spans="1:6">
      <c r="A38" s="19" t="s">
        <v>36</v>
      </c>
      <c r="B38" s="22"/>
      <c r="C38" s="24" t="s">
        <v>58</v>
      </c>
    </row>
    <row r="39" spans="1:6">
      <c r="A39" s="37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C29" sqref="C29"/>
    </sheetView>
  </sheetViews>
  <sheetFormatPr defaultRowHeight="15"/>
  <cols>
    <col min="1" max="1" width="64.7109375" customWidth="1"/>
    <col min="2" max="2" width="12.140625" customWidth="1"/>
    <col min="3" max="3" width="13.28515625" customWidth="1"/>
  </cols>
  <sheetData>
    <row r="1" spans="1:3">
      <c r="A1" s="2" t="s">
        <v>116</v>
      </c>
      <c r="B1" s="127" t="s">
        <v>39</v>
      </c>
      <c r="C1" s="128" t="s">
        <v>39</v>
      </c>
    </row>
    <row r="2" spans="1:3">
      <c r="A2" s="2" t="s">
        <v>117</v>
      </c>
      <c r="B2" s="26" t="s">
        <v>63</v>
      </c>
      <c r="C2" s="26" t="s">
        <v>60</v>
      </c>
    </row>
    <row r="3" spans="1:3">
      <c r="A3" s="2"/>
      <c r="B3" s="26"/>
      <c r="C3" s="26"/>
    </row>
    <row r="4" spans="1:3" ht="15.75" thickBot="1">
      <c r="A4" s="2" t="s">
        <v>57</v>
      </c>
      <c r="B4" s="16">
        <v>4965363</v>
      </c>
      <c r="C4" s="16">
        <v>3685101</v>
      </c>
    </row>
    <row r="5" spans="1:3" ht="15.75" thickTop="1">
      <c r="A5" s="13" t="s">
        <v>118</v>
      </c>
      <c r="B5" s="129">
        <v>-4137991</v>
      </c>
      <c r="C5" s="129">
        <v>-173663</v>
      </c>
    </row>
    <row r="6" spans="1:3" ht="24.75" thickBot="1">
      <c r="A6" s="13" t="s">
        <v>119</v>
      </c>
      <c r="B6" s="130">
        <v>-2880</v>
      </c>
      <c r="C6" s="130">
        <v>-113846</v>
      </c>
    </row>
    <row r="7" spans="1:3">
      <c r="A7" s="131"/>
      <c r="B7" s="132"/>
      <c r="C7" s="133"/>
    </row>
    <row r="8" spans="1:3" ht="15.75" thickBot="1">
      <c r="A8" s="50" t="s">
        <v>116</v>
      </c>
      <c r="B8" s="69">
        <f>B5+B6</f>
        <v>-4140871</v>
      </c>
      <c r="C8" s="69">
        <f>C5+C6</f>
        <v>-287509</v>
      </c>
    </row>
    <row r="9" spans="1:3">
      <c r="A9" s="2"/>
      <c r="B9" s="134"/>
      <c r="C9" s="135"/>
    </row>
    <row r="10" spans="1:3" ht="15.75" thickBot="1">
      <c r="A10" s="2" t="s">
        <v>120</v>
      </c>
      <c r="B10" s="136">
        <f>B4+B8</f>
        <v>824492</v>
      </c>
      <c r="C10" s="136">
        <f>C4+C8</f>
        <v>3397592</v>
      </c>
    </row>
    <row r="11" spans="1:3" ht="15.75" thickTop="1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workbookViewId="0">
      <selection activeCell="G21" sqref="G21"/>
    </sheetView>
  </sheetViews>
  <sheetFormatPr defaultRowHeight="15"/>
  <cols>
    <col min="1" max="1" width="54.5703125" customWidth="1"/>
    <col min="2" max="3" width="16.5703125" customWidth="1"/>
    <col min="6" max="6" width="10.28515625" bestFit="1" customWidth="1"/>
    <col min="7" max="7" width="12.7109375" customWidth="1"/>
  </cols>
  <sheetData>
    <row r="1" spans="1:3">
      <c r="A1" s="39" t="s">
        <v>66</v>
      </c>
      <c r="B1" s="40"/>
      <c r="C1" s="41"/>
    </row>
    <row r="2" spans="1:3">
      <c r="A2" s="42"/>
      <c r="B2" s="40"/>
      <c r="C2" s="41"/>
    </row>
    <row r="3" spans="1:3">
      <c r="A3" s="43" t="s">
        <v>67</v>
      </c>
      <c r="B3" s="40"/>
      <c r="C3" s="41"/>
    </row>
    <row r="4" spans="1:3">
      <c r="A4" s="44" t="s">
        <v>123</v>
      </c>
      <c r="B4" s="45"/>
      <c r="C4" s="45"/>
    </row>
    <row r="5" spans="1:3">
      <c r="A5" s="46" t="s">
        <v>2</v>
      </c>
      <c r="B5" s="40"/>
      <c r="C5" s="41"/>
    </row>
    <row r="6" spans="1:3">
      <c r="A6" s="47"/>
      <c r="B6" s="48" t="s">
        <v>68</v>
      </c>
      <c r="C6" s="48" t="s">
        <v>68</v>
      </c>
    </row>
    <row r="7" spans="1:3">
      <c r="A7" s="47"/>
      <c r="B7" s="48" t="s">
        <v>121</v>
      </c>
      <c r="C7" s="48" t="s">
        <v>122</v>
      </c>
    </row>
    <row r="8" spans="1:3">
      <c r="A8" s="49"/>
      <c r="B8" s="48"/>
      <c r="C8" s="48"/>
    </row>
    <row r="9" spans="1:3">
      <c r="A9" s="50" t="s">
        <v>69</v>
      </c>
      <c r="B9" s="51"/>
      <c r="C9" s="52"/>
    </row>
    <row r="10" spans="1:3">
      <c r="A10" s="53"/>
      <c r="B10" s="54"/>
      <c r="C10" s="52"/>
    </row>
    <row r="11" spans="1:3">
      <c r="A11" s="13" t="s">
        <v>70</v>
      </c>
      <c r="B11" s="55">
        <v>11141656</v>
      </c>
      <c r="C11" s="55">
        <v>9959248</v>
      </c>
    </row>
    <row r="12" spans="1:3">
      <c r="A12" s="13" t="s">
        <v>71</v>
      </c>
      <c r="B12" s="3">
        <v>-4893682</v>
      </c>
      <c r="C12" s="3">
        <v>-4818934</v>
      </c>
    </row>
    <row r="13" spans="1:3">
      <c r="A13" s="13" t="s">
        <v>72</v>
      </c>
      <c r="B13" s="56">
        <v>710716</v>
      </c>
      <c r="C13" s="57">
        <v>562972</v>
      </c>
    </row>
    <row r="14" spans="1:3">
      <c r="A14" s="13" t="s">
        <v>73</v>
      </c>
      <c r="B14" s="3">
        <v>-591717</v>
      </c>
      <c r="C14" s="3">
        <v>-351076</v>
      </c>
    </row>
    <row r="15" spans="1:3" ht="24">
      <c r="A15" s="53" t="s">
        <v>74</v>
      </c>
      <c r="B15" s="56">
        <v>367766</v>
      </c>
      <c r="C15" s="3">
        <v>81612</v>
      </c>
    </row>
    <row r="16" spans="1:3">
      <c r="A16" s="13" t="s">
        <v>75</v>
      </c>
      <c r="B16" s="56">
        <v>2086116</v>
      </c>
      <c r="C16" s="57">
        <v>545358</v>
      </c>
    </row>
    <row r="17" spans="1:3">
      <c r="A17" s="13" t="s">
        <v>50</v>
      </c>
      <c r="B17" s="3">
        <v>4277</v>
      </c>
      <c r="C17" s="3">
        <v>-526</v>
      </c>
    </row>
    <row r="18" spans="1:3">
      <c r="A18" s="53" t="s">
        <v>76</v>
      </c>
      <c r="B18" s="3">
        <v>-1619667</v>
      </c>
      <c r="C18" s="3">
        <v>-2257991</v>
      </c>
    </row>
    <row r="19" spans="1:3" ht="24">
      <c r="A19" s="58" t="s">
        <v>77</v>
      </c>
      <c r="B19" s="3">
        <v>-3703034</v>
      </c>
      <c r="C19" s="3">
        <v>-253702</v>
      </c>
    </row>
    <row r="20" spans="1:3">
      <c r="A20" s="58" t="s">
        <v>78</v>
      </c>
      <c r="B20" s="3">
        <v>-25341545</v>
      </c>
      <c r="C20" s="57">
        <v>779816</v>
      </c>
    </row>
    <row r="21" spans="1:3" ht="24">
      <c r="A21" s="58" t="s">
        <v>79</v>
      </c>
      <c r="B21" s="56">
        <v>2589613</v>
      </c>
      <c r="C21" s="3">
        <v>1762744</v>
      </c>
    </row>
    <row r="22" spans="1:3">
      <c r="A22" s="58" t="s">
        <v>80</v>
      </c>
      <c r="B22" s="3">
        <v>-1713597</v>
      </c>
      <c r="C22" s="3">
        <v>22394645</v>
      </c>
    </row>
    <row r="23" spans="1:3">
      <c r="A23" s="58" t="s">
        <v>81</v>
      </c>
      <c r="B23" s="3">
        <v>-2472569</v>
      </c>
      <c r="C23" s="3">
        <v>1081563</v>
      </c>
    </row>
    <row r="24" spans="1:3">
      <c r="A24" s="58" t="s">
        <v>82</v>
      </c>
      <c r="B24" s="3">
        <v>-766336</v>
      </c>
      <c r="C24" s="3">
        <v>-173530</v>
      </c>
    </row>
    <row r="25" spans="1:3">
      <c r="A25" s="58" t="s">
        <v>83</v>
      </c>
      <c r="B25" s="3">
        <v>346846</v>
      </c>
      <c r="C25" s="3">
        <v>348555</v>
      </c>
    </row>
    <row r="26" spans="1:3">
      <c r="A26" s="58" t="s">
        <v>84</v>
      </c>
      <c r="B26" s="57">
        <v>118750262</v>
      </c>
      <c r="C26" s="57">
        <v>14747978</v>
      </c>
    </row>
    <row r="27" spans="1:3" ht="24">
      <c r="A27" s="58" t="s">
        <v>85</v>
      </c>
      <c r="B27" s="3">
        <v>-11057</v>
      </c>
      <c r="C27" s="3">
        <v>22332</v>
      </c>
    </row>
    <row r="28" spans="1:3" ht="24">
      <c r="A28" s="58" t="s">
        <v>86</v>
      </c>
      <c r="B28" s="3">
        <v>17048</v>
      </c>
      <c r="C28" s="3">
        <v>-32548</v>
      </c>
    </row>
    <row r="29" spans="1:3" ht="15.75" thickBot="1">
      <c r="A29" s="59" t="s">
        <v>87</v>
      </c>
      <c r="B29" s="60">
        <v>1734406</v>
      </c>
      <c r="C29" s="4">
        <v>874437</v>
      </c>
    </row>
    <row r="30" spans="1:3" ht="15.75" thickBot="1">
      <c r="A30" s="59" t="s">
        <v>88</v>
      </c>
      <c r="B30" s="61">
        <f>SUM(B11:B29)</f>
        <v>96635502</v>
      </c>
      <c r="C30" s="61">
        <f>SUM(C11:C29)</f>
        <v>45272953</v>
      </c>
    </row>
    <row r="31" spans="1:3" ht="15.75" thickBot="1">
      <c r="A31" s="59" t="s">
        <v>89</v>
      </c>
      <c r="B31" s="62">
        <v>-88076</v>
      </c>
      <c r="C31" s="62">
        <v>-167559</v>
      </c>
    </row>
    <row r="32" spans="1:3" ht="15.75" thickBot="1">
      <c r="A32" s="63" t="s">
        <v>90</v>
      </c>
      <c r="B32" s="64">
        <f>B30+B31</f>
        <v>96547426</v>
      </c>
      <c r="C32" s="64">
        <f>C30+C31</f>
        <v>45105394</v>
      </c>
    </row>
    <row r="33" spans="1:9">
      <c r="A33" s="65" t="s">
        <v>91</v>
      </c>
      <c r="B33" s="66"/>
      <c r="C33" s="52"/>
    </row>
    <row r="34" spans="1:9" ht="24">
      <c r="A34" s="58" t="s">
        <v>92</v>
      </c>
      <c r="B34" s="57">
        <v>251618405</v>
      </c>
      <c r="C34" s="57">
        <v>98542135</v>
      </c>
    </row>
    <row r="35" spans="1:9" ht="24">
      <c r="A35" s="58" t="s">
        <v>93</v>
      </c>
      <c r="B35" s="3">
        <v>-146669297</v>
      </c>
      <c r="C35" s="3">
        <v>-116610847</v>
      </c>
    </row>
    <row r="36" spans="1:9">
      <c r="A36" s="58" t="s">
        <v>94</v>
      </c>
      <c r="B36" s="3">
        <v>-70355</v>
      </c>
      <c r="C36" s="3">
        <v>-237783</v>
      </c>
    </row>
    <row r="37" spans="1:9">
      <c r="A37" s="58" t="s">
        <v>95</v>
      </c>
      <c r="B37" s="3">
        <v>-246370</v>
      </c>
      <c r="C37" s="3">
        <v>-40483</v>
      </c>
    </row>
    <row r="38" spans="1:9">
      <c r="A38" s="67" t="s">
        <v>96</v>
      </c>
      <c r="B38" s="3">
        <v>-1536570</v>
      </c>
      <c r="C38" s="3">
        <v>-3500000</v>
      </c>
    </row>
    <row r="39" spans="1:9" ht="15.75" thickBot="1">
      <c r="A39" s="68" t="s">
        <v>97</v>
      </c>
      <c r="B39" s="69">
        <f>SUM(B34:B38)</f>
        <v>103095813</v>
      </c>
      <c r="C39" s="69">
        <f>SUM(C34:C38)</f>
        <v>-21846978</v>
      </c>
    </row>
    <row r="40" spans="1:9">
      <c r="A40" s="50" t="s">
        <v>98</v>
      </c>
      <c r="B40" s="66"/>
      <c r="C40" s="52"/>
    </row>
    <row r="41" spans="1:9">
      <c r="A41" s="67" t="s">
        <v>99</v>
      </c>
      <c r="B41" s="137">
        <v>-86982</v>
      </c>
      <c r="C41" s="137">
        <v>-108570</v>
      </c>
    </row>
    <row r="42" spans="1:9" ht="15.75" thickBot="1">
      <c r="A42" s="68" t="s">
        <v>100</v>
      </c>
      <c r="B42" s="69">
        <f>B41</f>
        <v>-86982</v>
      </c>
      <c r="C42" s="69">
        <f>C41</f>
        <v>-108570</v>
      </c>
    </row>
    <row r="43" spans="1:9" ht="27" thickBot="1">
      <c r="A43" s="70" t="s">
        <v>101</v>
      </c>
      <c r="B43" s="4">
        <v>-145717</v>
      </c>
      <c r="C43" s="4">
        <v>-212042</v>
      </c>
      <c r="I43" s="71"/>
    </row>
    <row r="44" spans="1:9" ht="15.75" thickBot="1">
      <c r="A44" s="72" t="s">
        <v>102</v>
      </c>
      <c r="B44" s="64">
        <f>B32+B39+B42+B43</f>
        <v>199410540</v>
      </c>
      <c r="C44" s="64">
        <f>C32+C39+C42+C43</f>
        <v>22937804</v>
      </c>
    </row>
    <row r="45" spans="1:9" ht="15.75" thickBot="1">
      <c r="A45" s="68" t="s">
        <v>103</v>
      </c>
      <c r="B45" s="64">
        <v>97774235</v>
      </c>
      <c r="C45" s="64">
        <v>126284019</v>
      </c>
      <c r="F45" s="73"/>
      <c r="G45" s="73"/>
    </row>
    <row r="46" spans="1:9" ht="15.75" thickBot="1">
      <c r="A46" s="68" t="s">
        <v>104</v>
      </c>
      <c r="B46" s="64">
        <v>297184775</v>
      </c>
      <c r="C46" s="64">
        <v>149221823</v>
      </c>
    </row>
    <row r="47" spans="1:9">
      <c r="A47" s="40"/>
      <c r="B47" s="74"/>
      <c r="C47" s="40"/>
    </row>
    <row r="48" spans="1:9">
      <c r="A48" s="50" t="s">
        <v>34</v>
      </c>
      <c r="B48" s="75"/>
      <c r="C48" s="76" t="s">
        <v>35</v>
      </c>
    </row>
    <row r="49" spans="1:3">
      <c r="A49" s="77"/>
      <c r="B49" s="78"/>
      <c r="C49" s="79"/>
    </row>
    <row r="50" spans="1:3">
      <c r="A50" s="50" t="s">
        <v>36</v>
      </c>
      <c r="B50" s="50"/>
      <c r="C50" s="80" t="s">
        <v>105</v>
      </c>
    </row>
  </sheetData>
  <mergeCells count="2">
    <mergeCell ref="A4:C4"/>
    <mergeCell ref="A6:A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>
      <selection activeCell="E24" sqref="E24"/>
    </sheetView>
  </sheetViews>
  <sheetFormatPr defaultRowHeight="15"/>
  <cols>
    <col min="1" max="1" width="34.42578125" customWidth="1"/>
    <col min="2" max="7" width="23.42578125" customWidth="1"/>
  </cols>
  <sheetData>
    <row r="1" spans="1:9">
      <c r="A1" s="1" t="s">
        <v>66</v>
      </c>
      <c r="B1" s="81"/>
      <c r="C1" s="82"/>
      <c r="D1" s="83"/>
      <c r="E1" s="83"/>
      <c r="F1" s="83"/>
      <c r="G1" s="83"/>
    </row>
    <row r="2" spans="1:9">
      <c r="A2" s="42"/>
      <c r="B2" s="81"/>
      <c r="C2" s="82"/>
      <c r="D2" s="83"/>
      <c r="E2" s="83"/>
      <c r="F2" s="83"/>
      <c r="G2" s="83"/>
      <c r="H2" s="84"/>
    </row>
    <row r="3" spans="1:9">
      <c r="A3" s="42" t="s">
        <v>106</v>
      </c>
      <c r="B3" s="81"/>
      <c r="C3" s="82"/>
      <c r="D3" s="83"/>
      <c r="E3" s="83"/>
      <c r="F3" s="83"/>
      <c r="G3" s="83"/>
    </row>
    <row r="4" spans="1:9">
      <c r="A4" s="85" t="s">
        <v>123</v>
      </c>
      <c r="B4" s="86"/>
      <c r="C4" s="86"/>
      <c r="D4" s="86"/>
      <c r="E4" s="86"/>
      <c r="F4" s="86"/>
      <c r="G4" s="86"/>
    </row>
    <row r="5" spans="1:9">
      <c r="A5" s="87" t="s">
        <v>2</v>
      </c>
      <c r="B5" s="81"/>
      <c r="C5" s="82"/>
      <c r="D5" s="83"/>
      <c r="E5" s="83"/>
      <c r="F5" s="83"/>
      <c r="G5" s="83"/>
    </row>
    <row r="6" spans="1:9">
      <c r="A6" s="87"/>
      <c r="B6" s="82"/>
      <c r="C6" s="82"/>
      <c r="D6" s="83"/>
      <c r="E6" s="83"/>
      <c r="F6" s="83"/>
      <c r="G6" s="83"/>
    </row>
    <row r="7" spans="1:9" ht="51">
      <c r="A7" s="88"/>
      <c r="B7" s="89" t="s">
        <v>29</v>
      </c>
      <c r="C7" s="89" t="s">
        <v>107</v>
      </c>
      <c r="D7" s="89" t="s">
        <v>108</v>
      </c>
      <c r="E7" s="89" t="s">
        <v>109</v>
      </c>
      <c r="F7" s="89" t="s">
        <v>110</v>
      </c>
      <c r="G7" s="89" t="s">
        <v>111</v>
      </c>
    </row>
    <row r="8" spans="1:9" ht="15.75" thickBot="1">
      <c r="A8" s="90" t="s">
        <v>112</v>
      </c>
      <c r="B8" s="91">
        <v>7050000</v>
      </c>
      <c r="C8" s="91">
        <v>220973</v>
      </c>
      <c r="D8" s="91">
        <v>281343</v>
      </c>
      <c r="E8" s="91">
        <v>6275</v>
      </c>
      <c r="F8" s="91">
        <v>64360639</v>
      </c>
      <c r="G8" s="92">
        <v>71919230</v>
      </c>
      <c r="I8" s="93"/>
    </row>
    <row r="9" spans="1:9">
      <c r="A9" s="94"/>
      <c r="B9" s="95"/>
      <c r="C9" s="95"/>
      <c r="D9" s="95"/>
      <c r="E9" s="95"/>
      <c r="F9" s="95"/>
      <c r="G9" s="96"/>
      <c r="I9" s="93"/>
    </row>
    <row r="10" spans="1:9">
      <c r="A10" s="97" t="s">
        <v>113</v>
      </c>
      <c r="B10" s="98"/>
      <c r="C10" s="98"/>
      <c r="D10" s="99"/>
      <c r="E10" s="99"/>
      <c r="F10" s="100">
        <v>3685101</v>
      </c>
      <c r="G10" s="100">
        <f>SUM(F10)</f>
        <v>3685101</v>
      </c>
      <c r="H10" s="101"/>
      <c r="I10" s="102"/>
    </row>
    <row r="11" spans="1:9">
      <c r="A11" s="97" t="s">
        <v>114</v>
      </c>
      <c r="B11" s="98"/>
      <c r="C11" s="98"/>
      <c r="D11" s="99">
        <v>-287509</v>
      </c>
      <c r="E11" s="99"/>
      <c r="F11" s="100"/>
      <c r="G11" s="99">
        <f>SUM(D11:F11)</f>
        <v>-287509</v>
      </c>
      <c r="H11" s="101"/>
      <c r="I11" s="102"/>
    </row>
    <row r="12" spans="1:9">
      <c r="A12" s="103" t="s">
        <v>127</v>
      </c>
      <c r="B12" s="104"/>
      <c r="C12" s="105"/>
      <c r="D12" s="104"/>
      <c r="E12" s="104"/>
      <c r="F12" s="106">
        <v>-13000000</v>
      </c>
      <c r="G12" s="99">
        <v>-13000000</v>
      </c>
      <c r="H12" s="101"/>
      <c r="I12" s="102"/>
    </row>
    <row r="13" spans="1:9" ht="15.75" thickBot="1">
      <c r="A13" s="107"/>
      <c r="B13" s="108"/>
      <c r="C13" s="109"/>
      <c r="D13" s="108"/>
      <c r="E13" s="108"/>
      <c r="F13" s="108"/>
      <c r="G13" s="110"/>
      <c r="I13" s="93"/>
    </row>
    <row r="14" spans="1:9" ht="15.75" thickBot="1">
      <c r="A14" s="90" t="s">
        <v>124</v>
      </c>
      <c r="B14" s="111">
        <v>7050000</v>
      </c>
      <c r="C14" s="111">
        <v>220973</v>
      </c>
      <c r="D14" s="111">
        <f>D8+D11</f>
        <v>-6166</v>
      </c>
      <c r="E14" s="111">
        <v>6275</v>
      </c>
      <c r="F14" s="111">
        <f>F8+F10+F12</f>
        <v>55045740</v>
      </c>
      <c r="G14" s="111">
        <f>G8+G10+G11+G12</f>
        <v>62316822</v>
      </c>
      <c r="I14" s="93"/>
    </row>
    <row r="15" spans="1:9">
      <c r="A15" s="94"/>
      <c r="B15" s="104"/>
      <c r="C15" s="105"/>
      <c r="D15" s="104"/>
      <c r="E15" s="104"/>
      <c r="F15" s="104"/>
      <c r="G15" s="112"/>
      <c r="I15" s="93"/>
    </row>
    <row r="16" spans="1:9" ht="15.75" thickBot="1">
      <c r="A16" s="90" t="s">
        <v>125</v>
      </c>
      <c r="B16" s="91">
        <v>7050000</v>
      </c>
      <c r="C16" s="91">
        <v>220973</v>
      </c>
      <c r="D16" s="91">
        <v>-906253</v>
      </c>
      <c r="E16" s="91">
        <v>33322</v>
      </c>
      <c r="F16" s="91">
        <v>67961162</v>
      </c>
      <c r="G16" s="91">
        <v>74359204</v>
      </c>
      <c r="I16" s="93"/>
    </row>
    <row r="17" spans="1:10">
      <c r="A17" s="94"/>
      <c r="B17" s="95"/>
      <c r="C17" s="95"/>
      <c r="D17" s="95"/>
      <c r="E17" s="95"/>
      <c r="F17" s="95"/>
      <c r="G17" s="96"/>
      <c r="I17" s="93"/>
    </row>
    <row r="18" spans="1:10">
      <c r="A18" s="97" t="s">
        <v>113</v>
      </c>
      <c r="B18" s="98"/>
      <c r="C18" s="98"/>
      <c r="D18" s="99"/>
      <c r="E18" s="99"/>
      <c r="F18" s="138">
        <v>4965363</v>
      </c>
      <c r="G18" s="100">
        <f>SUM(F18)</f>
        <v>4965363</v>
      </c>
      <c r="J18" s="113"/>
    </row>
    <row r="19" spans="1:10">
      <c r="A19" s="97" t="s">
        <v>114</v>
      </c>
      <c r="B19" s="98"/>
      <c r="C19" s="98"/>
      <c r="D19" s="99">
        <v>-4140871</v>
      </c>
      <c r="E19" s="99">
        <v>-12</v>
      </c>
      <c r="F19" s="138">
        <v>12</v>
      </c>
      <c r="G19" s="99">
        <f>SUM(D19:F19)</f>
        <v>-4140871</v>
      </c>
    </row>
    <row r="20" spans="1:10" ht="15.75" thickBot="1">
      <c r="A20" s="114"/>
      <c r="B20" s="108"/>
      <c r="C20" s="109"/>
      <c r="D20" s="108"/>
      <c r="E20" s="108"/>
      <c r="F20" s="108"/>
      <c r="G20" s="110">
        <v>0</v>
      </c>
      <c r="J20" s="115"/>
    </row>
    <row r="21" spans="1:10" ht="15.75" thickBot="1">
      <c r="A21" s="90" t="s">
        <v>126</v>
      </c>
      <c r="B21" s="111">
        <v>7050000</v>
      </c>
      <c r="C21" s="111">
        <v>220973</v>
      </c>
      <c r="D21" s="111">
        <f>D16+D19</f>
        <v>-5047124</v>
      </c>
      <c r="E21" s="111">
        <f>E16+E19</f>
        <v>33310</v>
      </c>
      <c r="F21" s="111">
        <f>F16+F18+F19</f>
        <v>72926537</v>
      </c>
      <c r="G21" s="111">
        <f>G16+G18+G19</f>
        <v>75183696</v>
      </c>
    </row>
    <row r="22" spans="1:10">
      <c r="A22" s="83"/>
      <c r="B22" s="83"/>
      <c r="C22" s="83"/>
      <c r="D22" s="83"/>
      <c r="E22" s="83"/>
      <c r="F22" s="83"/>
      <c r="G22" s="83"/>
      <c r="I22" s="93"/>
      <c r="J22" s="113"/>
    </row>
    <row r="23" spans="1:10">
      <c r="A23" s="83"/>
      <c r="B23" s="83"/>
      <c r="C23" s="83"/>
      <c r="D23" s="83"/>
      <c r="E23" s="83"/>
      <c r="F23" s="83"/>
      <c r="G23" s="83"/>
      <c r="I23" s="93"/>
    </row>
    <row r="24" spans="1:10">
      <c r="A24" s="50" t="s">
        <v>34</v>
      </c>
      <c r="B24" s="116"/>
      <c r="C24" s="76" t="s">
        <v>35</v>
      </c>
      <c r="D24" s="117"/>
      <c r="E24" s="118"/>
      <c r="F24" s="94"/>
      <c r="G24" s="2" t="s">
        <v>115</v>
      </c>
      <c r="H24" s="2"/>
      <c r="I24" s="2"/>
      <c r="J24" s="2"/>
    </row>
    <row r="25" spans="1:10">
      <c r="A25" s="77"/>
      <c r="B25" s="119"/>
      <c r="C25" s="79"/>
      <c r="D25" s="120"/>
      <c r="E25" s="121"/>
      <c r="F25" s="121"/>
      <c r="G25" s="122"/>
      <c r="H25" s="122"/>
      <c r="I25" s="122"/>
      <c r="J25" s="122"/>
    </row>
    <row r="26" spans="1:10">
      <c r="A26" s="50" t="s">
        <v>36</v>
      </c>
      <c r="B26" s="116"/>
      <c r="C26" s="80" t="s">
        <v>105</v>
      </c>
      <c r="D26" s="117"/>
      <c r="E26" s="123"/>
      <c r="F26" s="123"/>
      <c r="G26" s="2"/>
      <c r="H26" s="2"/>
      <c r="I26" s="2"/>
      <c r="J26" s="2"/>
    </row>
    <row r="27" spans="1:10">
      <c r="A27" s="40"/>
      <c r="B27" s="40"/>
      <c r="C27" s="124"/>
      <c r="D27" s="125"/>
      <c r="E27" s="126"/>
      <c r="H27" s="113"/>
    </row>
    <row r="28" spans="1:10">
      <c r="A28" s="50"/>
    </row>
    <row r="31" spans="1:10">
      <c r="D31" s="113"/>
      <c r="E31" s="113"/>
    </row>
  </sheetData>
  <mergeCells count="2">
    <mergeCell ref="A4:G4"/>
    <mergeCell ref="C27:D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FP</vt:lpstr>
      <vt:lpstr>PorL</vt:lpstr>
      <vt:lpstr>OCI</vt:lpstr>
      <vt:lpstr>F3</vt:lpstr>
      <vt:lpstr>F4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Каргабаева Айсулу</cp:lastModifiedBy>
  <cp:lastPrinted>2021-04-12T08:35:57Z</cp:lastPrinted>
  <dcterms:created xsi:type="dcterms:W3CDTF">2019-07-10T04:56:56Z</dcterms:created>
  <dcterms:modified xsi:type="dcterms:W3CDTF">2022-06-09T08:48:55Z</dcterms:modified>
</cp:coreProperties>
</file>