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2\3 квартал\"/>
    </mc:Choice>
  </mc:AlternateContent>
  <bookViews>
    <workbookView xWindow="0" yWindow="0" windowWidth="25080" windowHeight="11205" activeTab="1"/>
  </bookViews>
  <sheets>
    <sheet name="F3" sheetId="1" r:id="rId1"/>
    <sheet name="Ф4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1" l="1"/>
  <c r="B40" i="1"/>
  <c r="F21" i="2" l="1"/>
  <c r="E21" i="2"/>
  <c r="D21" i="2"/>
  <c r="G19" i="2"/>
  <c r="G18" i="2"/>
  <c r="F14" i="2"/>
  <c r="D14" i="2"/>
  <c r="G11" i="2"/>
  <c r="G10" i="2"/>
  <c r="C44" i="1"/>
  <c r="B44" i="1"/>
  <c r="C30" i="1"/>
  <c r="C32" i="1" s="1"/>
  <c r="B30" i="1"/>
  <c r="B32" i="1" s="1"/>
  <c r="G21" i="2" l="1"/>
  <c r="G14" i="2"/>
  <c r="B46" i="1"/>
  <c r="B48" i="1" s="1"/>
  <c r="C46" i="1"/>
  <c r="C48" i="1" s="1"/>
</calcChain>
</file>

<file path=xl/sharedStrings.xml><?xml version="1.0" encoding="utf-8"?>
<sst xmlns="http://schemas.openxmlformats.org/spreadsheetml/2006/main" count="75" uniqueCount="65">
  <si>
    <t>JSC «Altyn Bank» (SB of China Citic Bank Corporation Ltd)</t>
  </si>
  <si>
    <t>STATEMENT OF CASH FLOW</t>
  </si>
  <si>
    <t>(in thousands of Kazakhstani Tenge)</t>
  </si>
  <si>
    <t>for the period ended</t>
  </si>
  <si>
    <t>Cash flows from operating activities:</t>
  </si>
  <si>
    <t>Interest income received</t>
  </si>
  <si>
    <t>Interest expenses paid</t>
  </si>
  <si>
    <t>Fee and commission income received</t>
  </si>
  <si>
    <t>Commission expenses paid</t>
  </si>
  <si>
    <t>Receipts / (payments) from transactions with financial instruments at fair value through profit or loss</t>
  </si>
  <si>
    <t>Receipts from operations with foreign currency</t>
  </si>
  <si>
    <t>Other income</t>
  </si>
  <si>
    <t>Other general and administrative expenses paid</t>
  </si>
  <si>
    <t>Net decrease / (increase) in required reserve requirements with the National Bank of the Republic of Kazakhstan</t>
  </si>
  <si>
    <t>Net increase / (decrease) under repurchase agreements</t>
  </si>
  <si>
    <t>Net (increase) / decrease in accounts and deposits with  other financial institutions</t>
  </si>
  <si>
    <t>Net decrease / increase in loans to customers</t>
  </si>
  <si>
    <t>Net decrease / increase in debtors for documentary settlements</t>
  </si>
  <si>
    <t>Net decrease / increase in other assets</t>
  </si>
  <si>
    <t>Net increase / decrease in accounts and deposits of other banks</t>
  </si>
  <si>
    <t>Net decrease / increase in current accounts and customer deposits</t>
  </si>
  <si>
    <t>Net decrease / increase in transactions with financial assets at fair value through profit or loss</t>
  </si>
  <si>
    <t>Net decrease / increase in transactions with financial liabilities at fair value through profit or loss</t>
  </si>
  <si>
    <t>Net increase in other liabilities</t>
  </si>
  <si>
    <t>Net cash flows from operating activities before income tax</t>
  </si>
  <si>
    <t>Income tax paid</t>
  </si>
  <si>
    <t>Total cash from operating activities</t>
  </si>
  <si>
    <t>Cash flows from investing activities:</t>
  </si>
  <si>
    <t>Sale and redemption of financial assets at fair value through other comprehensive income</t>
  </si>
  <si>
    <t>Acquisitions of financial assets at fair value through other comprehensive income</t>
  </si>
  <si>
    <t>Purchase of fixed assets</t>
  </si>
  <si>
    <t>Purchase of intangible assets</t>
  </si>
  <si>
    <t>Acquisition of financial assets carried at amortized cost</t>
  </si>
  <si>
    <t>Net cash used in investing activities</t>
  </si>
  <si>
    <t>Cash flows from financing activities:</t>
  </si>
  <si>
    <t>Repayment of other borrowed funds under finance lease</t>
  </si>
  <si>
    <t>Dividend payment</t>
  </si>
  <si>
    <t>Net cash used in financing activities</t>
  </si>
  <si>
    <t>Impact of changes in foreign exchange rates on the amount of cash in foreign currency</t>
  </si>
  <si>
    <t>Net change in cash and cash equivalents</t>
  </si>
  <si>
    <t>CASH AND CASH EQUIVALENTS, at the beginning of the period</t>
  </si>
  <si>
    <t>CASH AND CASH EQUIVALENTS, at the end of the period</t>
  </si>
  <si>
    <t>Deputy Chairman of the Board</t>
  </si>
  <si>
    <t>Jia Fei</t>
  </si>
  <si>
    <t>Chief Accountant</t>
  </si>
  <si>
    <t>Karzhaubekov A.Zh.</t>
  </si>
  <si>
    <t>STATEMENT OF CHANGES IN CAPITAL</t>
  </si>
  <si>
    <t>Share capital</t>
  </si>
  <si>
    <t>Additional paid up capital</t>
  </si>
  <si>
    <t>Revaluation reserve for financial assets at fair value through other comprehensive income</t>
  </si>
  <si>
    <t>Revaluation reserve for fixed assets</t>
  </si>
  <si>
    <t>Undestributed profits</t>
  </si>
  <si>
    <t>Total capital</t>
  </si>
  <si>
    <t>December 31, 2020</t>
  </si>
  <si>
    <t>Net profit for the period</t>
  </si>
  <si>
    <t>Other comprehensive income</t>
  </si>
  <si>
    <t>Dividends declared</t>
  </si>
  <si>
    <t>December 31, 2021 (audited)</t>
  </si>
  <si>
    <t xml:space="preserve">  </t>
  </si>
  <si>
    <t>FOR THE PERIOD ENDED SEPTEMBER 30, 2022 (UNAUDITED)</t>
  </si>
  <si>
    <t>September 30, 2022</t>
  </si>
  <si>
    <t>September 30, 2021</t>
  </si>
  <si>
    <t>Sale and redemption of investment securities measured at amortized cost</t>
  </si>
  <si>
    <t>September 30, 2021 (unaudited)</t>
  </si>
  <si>
    <t>September 30, 2022 (unaudited)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</si>
</sst>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_-;\-* #,##0_-;_-* &quot;-&quot;_-;_-@_-"/>
    <numFmt numFmtId="165" formatCode="_-* #,##0.00_р_._-;\-* #,##0.00_р_._-;_-* &quot;-&quot;??_р_._-;_-@_-"/>
    <numFmt numFmtId="166" formatCode="_-* #,##0_-;\-* #,##0_-;_-* &quot;-&quot;??_-;_-@_-"/>
    <numFmt numFmtId="167" formatCode="_(* #,##0_);_(* \(#,##0\);_(* &quot;-&quot;??_);_(@_)"/>
    <numFmt numFmtId="168" formatCode="_-* #,##0_р_._-;\-* #,##0_р_._-;_-* &quot;-&quot;??_р_.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rgb="FF212529"/>
      <name val="Arial"/>
      <family val="2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21"/>
      <color rgb="FF202124"/>
      <name val="Inherit"/>
    </font>
    <font>
      <sz val="10"/>
      <name val="Times New Roman"/>
      <family val="1"/>
    </font>
    <font>
      <sz val="9"/>
      <name val="Times New Roman"/>
      <family val="1"/>
    </font>
    <font>
      <b/>
      <i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8" fillId="0" borderId="0"/>
  </cellStyleXfs>
  <cellXfs count="95">
    <xf numFmtId="0" fontId="0" fillId="0" borderId="0" xfId="0"/>
    <xf numFmtId="0" fontId="2" fillId="0" borderId="0" xfId="0" applyFont="1"/>
    <xf numFmtId="0" fontId="0" fillId="0" borderId="0" xfId="0" applyFill="1"/>
    <xf numFmtId="0" fontId="3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right" vertical="center" wrapText="1"/>
    </xf>
    <xf numFmtId="0" fontId="8" fillId="0" borderId="0" xfId="0" applyFont="1" applyFill="1"/>
    <xf numFmtId="0" fontId="9" fillId="0" borderId="0" xfId="0" applyFont="1" applyFill="1" applyAlignment="1">
      <alignment vertical="center" wrapText="1"/>
    </xf>
    <xf numFmtId="4" fontId="8" fillId="0" borderId="0" xfId="0" applyNumberFormat="1" applyFont="1" applyFill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166" fontId="10" fillId="0" borderId="0" xfId="1" applyNumberFormat="1" applyFont="1" applyAlignment="1">
      <alignment horizontal="left" vertical="center" wrapText="1"/>
    </xf>
    <xf numFmtId="167" fontId="9" fillId="0" borderId="0" xfId="0" applyNumberFormat="1" applyFont="1" applyFill="1" applyAlignment="1">
      <alignment horizontal="right" vertical="center" wrapText="1"/>
    </xf>
    <xf numFmtId="164" fontId="11" fillId="0" borderId="0" xfId="0" applyNumberFormat="1" applyFont="1" applyFill="1" applyAlignment="1">
      <alignment horizontal="right" vertical="center" wrapText="1"/>
    </xf>
    <xf numFmtId="164" fontId="9" fillId="0" borderId="0" xfId="0" applyNumberFormat="1" applyFont="1" applyFill="1" applyAlignment="1">
      <alignment horizontal="right" vertical="center" wrapText="1"/>
    </xf>
    <xf numFmtId="0" fontId="11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167" fontId="9" fillId="0" borderId="1" xfId="0" applyNumberFormat="1" applyFont="1" applyFill="1" applyBorder="1" applyAlignment="1">
      <alignment horizontal="right" vertical="center" wrapText="1"/>
    </xf>
    <xf numFmtId="164" fontId="9" fillId="0" borderId="1" xfId="0" applyNumberFormat="1" applyFont="1" applyFill="1" applyBorder="1" applyAlignment="1">
      <alignment horizontal="right" vertical="center" wrapText="1"/>
    </xf>
    <xf numFmtId="167" fontId="9" fillId="0" borderId="2" xfId="0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vertical="center" wrapText="1"/>
    </xf>
    <xf numFmtId="164" fontId="8" fillId="0" borderId="0" xfId="0" applyNumberFormat="1" applyFont="1" applyFill="1" applyAlignment="1">
      <alignment horizontal="right" vertical="center" wrapText="1"/>
    </xf>
    <xf numFmtId="0" fontId="11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7" fontId="3" fillId="0" borderId="1" xfId="0" applyNumberFormat="1" applyFont="1" applyFill="1" applyBorder="1" applyAlignment="1">
      <alignment horizontal="right" vertical="center" wrapText="1"/>
    </xf>
    <xf numFmtId="167" fontId="9" fillId="0" borderId="0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3" fillId="0" borderId="2" xfId="0" applyFont="1" applyFill="1" applyBorder="1" applyAlignment="1">
      <alignment vertical="center" wrapText="1"/>
    </xf>
    <xf numFmtId="164" fontId="0" fillId="0" borderId="0" xfId="0" applyNumberFormat="1"/>
    <xf numFmtId="1" fontId="0" fillId="0" borderId="0" xfId="0" applyNumberFormat="1" applyFill="1"/>
    <xf numFmtId="164" fontId="3" fillId="0" borderId="0" xfId="0" applyNumberFormat="1" applyFont="1" applyFill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top" wrapText="1"/>
    </xf>
    <xf numFmtId="164" fontId="14" fillId="0" borderId="0" xfId="0" applyNumberFormat="1" applyFont="1" applyFill="1" applyBorder="1" applyAlignment="1">
      <alignment horizontal="center" vertical="top" wrapText="1"/>
    </xf>
    <xf numFmtId="49" fontId="15" fillId="0" borderId="0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0" fillId="0" borderId="0" xfId="0" applyFont="1" applyFill="1"/>
    <xf numFmtId="0" fontId="4" fillId="0" borderId="0" xfId="0" applyFont="1" applyFill="1" applyAlignment="1">
      <alignment horizontal="right" vertical="center" wrapText="1"/>
    </xf>
    <xf numFmtId="0" fontId="10" fillId="0" borderId="0" xfId="0" applyFont="1"/>
    <xf numFmtId="0" fontId="1" fillId="0" borderId="0" xfId="0" applyFont="1"/>
    <xf numFmtId="0" fontId="16" fillId="0" borderId="0" xfId="0" applyFont="1" applyFill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7" fontId="4" fillId="0" borderId="1" xfId="0" applyNumberFormat="1" applyFont="1" applyFill="1" applyBorder="1" applyAlignment="1">
      <alignment horizontal="right" vertical="center" wrapText="1"/>
    </xf>
    <xf numFmtId="168" fontId="4" fillId="0" borderId="1" xfId="1" applyNumberFormat="1" applyFont="1" applyBorder="1" applyAlignment="1">
      <alignment horizontal="right" vertical="center" wrapText="1"/>
    </xf>
    <xf numFmtId="0" fontId="0" fillId="0" borderId="0" xfId="0" applyBorder="1"/>
    <xf numFmtId="0" fontId="4" fillId="0" borderId="0" xfId="0" applyFont="1" applyAlignment="1">
      <alignment vertical="center" wrapText="1"/>
    </xf>
    <xf numFmtId="167" fontId="4" fillId="0" borderId="0" xfId="0" applyNumberFormat="1" applyFont="1" applyFill="1" applyAlignment="1">
      <alignment horizontal="right" vertical="center" wrapText="1"/>
    </xf>
    <xf numFmtId="168" fontId="4" fillId="0" borderId="0" xfId="1" applyNumberFormat="1" applyFont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Fill="1" applyAlignment="1">
      <alignment vertical="center" wrapText="1"/>
    </xf>
    <xf numFmtId="167" fontId="10" fillId="0" borderId="0" xfId="0" applyNumberFormat="1" applyFont="1" applyBorder="1" applyAlignment="1">
      <alignment vertical="center" wrapText="1"/>
    </xf>
    <xf numFmtId="166" fontId="10" fillId="0" borderId="0" xfId="1" applyNumberFormat="1" applyFont="1" applyAlignment="1">
      <alignment vertical="center" wrapText="1"/>
    </xf>
    <xf numFmtId="0" fontId="0" fillId="0" borderId="0" xfId="0" applyFont="1"/>
    <xf numFmtId="0" fontId="0" fillId="0" borderId="0" xfId="0" applyFont="1" applyBorder="1"/>
    <xf numFmtId="0" fontId="17" fillId="0" borderId="0" xfId="0" applyFont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168" fontId="10" fillId="0" borderId="0" xfId="1" applyNumberFormat="1" applyFont="1" applyFill="1" applyBorder="1" applyAlignment="1">
      <alignment vertical="center" wrapText="1"/>
    </xf>
    <xf numFmtId="167" fontId="17" fillId="0" borderId="0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168" fontId="10" fillId="0" borderId="1" xfId="1" applyNumberFormat="1" applyFont="1" applyFill="1" applyBorder="1" applyAlignment="1">
      <alignment vertical="center" wrapText="1"/>
    </xf>
    <xf numFmtId="166" fontId="4" fillId="0" borderId="1" xfId="1" applyNumberFormat="1" applyFont="1" applyBorder="1" applyAlignment="1">
      <alignment vertical="center" wrapText="1"/>
    </xf>
    <xf numFmtId="167" fontId="4" fillId="0" borderId="1" xfId="0" applyNumberFormat="1" applyFont="1" applyFill="1" applyBorder="1" applyAlignment="1">
      <alignment vertical="center" wrapText="1"/>
    </xf>
    <xf numFmtId="166" fontId="4" fillId="0" borderId="0" xfId="1" applyNumberFormat="1" applyFont="1" applyBorder="1" applyAlignment="1">
      <alignment vertical="center" wrapText="1"/>
    </xf>
    <xf numFmtId="167" fontId="0" fillId="0" borderId="0" xfId="0" applyNumberFormat="1"/>
    <xf numFmtId="0" fontId="19" fillId="0" borderId="1" xfId="2" applyFont="1" applyBorder="1" applyAlignment="1">
      <alignment wrapText="1"/>
    </xf>
    <xf numFmtId="168" fontId="0" fillId="0" borderId="0" xfId="0" applyNumberFormat="1"/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168" fontId="4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7" fillId="0" borderId="0" xfId="0" applyFont="1" applyFill="1" applyBorder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0" fontId="17" fillId="0" borderId="0" xfId="0" applyFont="1" applyFill="1" applyBorder="1" applyAlignment="1">
      <alignment vertical="top"/>
    </xf>
    <xf numFmtId="0" fontId="14" fillId="0" borderId="0" xfId="0" applyFont="1" applyFill="1" applyBorder="1" applyAlignment="1">
      <alignment vertical="top"/>
    </xf>
    <xf numFmtId="167" fontId="4" fillId="0" borderId="0" xfId="0" applyNumberFormat="1" applyFont="1" applyAlignment="1">
      <alignment vertical="center" wrapText="1"/>
    </xf>
    <xf numFmtId="0" fontId="20" fillId="0" borderId="0" xfId="0" applyFont="1" applyAlignment="1">
      <alignment horizontal="center" vertical="top" wrapText="1"/>
    </xf>
    <xf numFmtId="0" fontId="5" fillId="0" borderId="0" xfId="0" applyFont="1" applyFill="1" applyAlignment="1">
      <alignment horizontal="justify" vertical="center" wrapText="1"/>
    </xf>
    <xf numFmtId="0" fontId="0" fillId="0" borderId="0" xfId="0" applyAlignment="1">
      <alignment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justify" vertical="center" wrapText="1"/>
    </xf>
    <xf numFmtId="0" fontId="10" fillId="0" borderId="0" xfId="0" applyFont="1" applyAlignment="1">
      <alignment wrapText="1"/>
    </xf>
    <xf numFmtId="49" fontId="15" fillId="0" borderId="0" xfId="0" applyNumberFormat="1" applyFont="1" applyFill="1" applyBorder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</cellXfs>
  <cellStyles count="3">
    <cellStyle name="Normal 2" xfId="2"/>
    <cellStyle name="Обычный" xfId="0" builtinId="0"/>
    <cellStyle name="Финансов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workbookViewId="0">
      <selection activeCell="B46" sqref="B46"/>
    </sheetView>
  </sheetViews>
  <sheetFormatPr defaultRowHeight="15"/>
  <cols>
    <col min="1" max="1" width="54.5703125" customWidth="1"/>
    <col min="2" max="3" width="16.5703125" customWidth="1"/>
    <col min="6" max="6" width="10.28515625" bestFit="1" customWidth="1"/>
    <col min="7" max="7" width="12.7109375" customWidth="1"/>
  </cols>
  <sheetData>
    <row r="1" spans="1:3">
      <c r="A1" s="1" t="s">
        <v>0</v>
      </c>
      <c r="B1" s="2"/>
      <c r="C1" s="3"/>
    </row>
    <row r="2" spans="1:3">
      <c r="A2" s="4"/>
      <c r="B2" s="2"/>
      <c r="C2" s="3"/>
    </row>
    <row r="3" spans="1:3">
      <c r="A3" s="5" t="s">
        <v>1</v>
      </c>
      <c r="B3" s="2"/>
      <c r="C3" s="3"/>
    </row>
    <row r="4" spans="1:3">
      <c r="A4" s="88" t="s">
        <v>59</v>
      </c>
      <c r="B4" s="89"/>
      <c r="C4" s="89"/>
    </row>
    <row r="5" spans="1:3">
      <c r="A5" s="6" t="s">
        <v>2</v>
      </c>
      <c r="B5" s="2"/>
      <c r="C5" s="3"/>
    </row>
    <row r="6" spans="1:3">
      <c r="A6" s="90"/>
      <c r="B6" s="7" t="s">
        <v>3</v>
      </c>
      <c r="C6" s="7" t="s">
        <v>3</v>
      </c>
    </row>
    <row r="7" spans="1:3">
      <c r="A7" s="90"/>
      <c r="B7" s="7" t="s">
        <v>60</v>
      </c>
      <c r="C7" s="7" t="s">
        <v>61</v>
      </c>
    </row>
    <row r="8" spans="1:3">
      <c r="A8" s="8"/>
      <c r="B8" s="7"/>
      <c r="C8" s="7"/>
    </row>
    <row r="9" spans="1:3">
      <c r="A9" s="9" t="s">
        <v>4</v>
      </c>
      <c r="B9" s="10"/>
      <c r="C9" s="11"/>
    </row>
    <row r="10" spans="1:3">
      <c r="A10" s="12"/>
      <c r="B10" s="13"/>
      <c r="C10" s="11"/>
    </row>
    <row r="11" spans="1:3">
      <c r="A11" s="14" t="s">
        <v>5</v>
      </c>
      <c r="B11" s="15">
        <v>36723322</v>
      </c>
      <c r="C11" s="15">
        <v>30057725</v>
      </c>
    </row>
    <row r="12" spans="1:3">
      <c r="A12" s="14" t="s">
        <v>6</v>
      </c>
      <c r="B12" s="16">
        <v>-17984993</v>
      </c>
      <c r="C12" s="16">
        <v>-16103246</v>
      </c>
    </row>
    <row r="13" spans="1:3">
      <c r="A13" s="14" t="s">
        <v>7</v>
      </c>
      <c r="B13" s="17">
        <v>3604466</v>
      </c>
      <c r="C13" s="18">
        <v>1795815</v>
      </c>
    </row>
    <row r="14" spans="1:3">
      <c r="A14" s="14" t="s">
        <v>8</v>
      </c>
      <c r="B14" s="16">
        <v>-2669011</v>
      </c>
      <c r="C14" s="16">
        <v>-1486083</v>
      </c>
    </row>
    <row r="15" spans="1:3" ht="24">
      <c r="A15" s="12" t="s">
        <v>9</v>
      </c>
      <c r="B15" s="17">
        <v>578096</v>
      </c>
      <c r="C15" s="16">
        <v>36872</v>
      </c>
    </row>
    <row r="16" spans="1:3">
      <c r="A16" s="14" t="s">
        <v>10</v>
      </c>
      <c r="B16" s="17">
        <v>7108452</v>
      </c>
      <c r="C16" s="18">
        <v>1968092</v>
      </c>
    </row>
    <row r="17" spans="1:3">
      <c r="A17" s="14" t="s">
        <v>11</v>
      </c>
      <c r="B17" s="16">
        <v>6716</v>
      </c>
      <c r="C17" s="16">
        <v>40055</v>
      </c>
    </row>
    <row r="18" spans="1:3">
      <c r="A18" s="12" t="s">
        <v>12</v>
      </c>
      <c r="B18" s="16">
        <v>-7985083</v>
      </c>
      <c r="C18" s="16">
        <v>-6433501</v>
      </c>
    </row>
    <row r="19" spans="1:3" ht="24">
      <c r="A19" s="19" t="s">
        <v>13</v>
      </c>
      <c r="B19" s="16">
        <v>-8292166.1600000001</v>
      </c>
      <c r="C19" s="16">
        <v>182983</v>
      </c>
    </row>
    <row r="20" spans="1:3">
      <c r="A20" s="19" t="s">
        <v>14</v>
      </c>
      <c r="B20" s="16">
        <v>18749945</v>
      </c>
      <c r="C20" s="18">
        <v>5583046</v>
      </c>
    </row>
    <row r="21" spans="1:3" ht="24">
      <c r="A21" s="19" t="s">
        <v>15</v>
      </c>
      <c r="B21" s="17">
        <v>528992</v>
      </c>
      <c r="C21" s="16">
        <v>12025556</v>
      </c>
    </row>
    <row r="22" spans="1:3">
      <c r="A22" s="19" t="s">
        <v>16</v>
      </c>
      <c r="B22" s="16">
        <v>-44863770</v>
      </c>
      <c r="C22" s="16">
        <v>4156368</v>
      </c>
    </row>
    <row r="23" spans="1:3">
      <c r="A23" s="19" t="s">
        <v>17</v>
      </c>
      <c r="B23" s="16">
        <v>-2017265</v>
      </c>
      <c r="C23" s="16">
        <v>1005411</v>
      </c>
    </row>
    <row r="24" spans="1:3">
      <c r="A24" s="19" t="s">
        <v>18</v>
      </c>
      <c r="B24" s="16">
        <v>-1837100</v>
      </c>
      <c r="C24" s="16">
        <v>-472569</v>
      </c>
    </row>
    <row r="25" spans="1:3">
      <c r="A25" s="19" t="s">
        <v>19</v>
      </c>
      <c r="B25" s="16">
        <v>7561484</v>
      </c>
      <c r="C25" s="16">
        <v>-212550</v>
      </c>
    </row>
    <row r="26" spans="1:3">
      <c r="A26" s="19" t="s">
        <v>20</v>
      </c>
      <c r="B26" s="18">
        <v>281554603</v>
      </c>
      <c r="C26" s="18">
        <v>4616388</v>
      </c>
    </row>
    <row r="27" spans="1:3" ht="24">
      <c r="A27" s="19" t="s">
        <v>21</v>
      </c>
      <c r="B27" s="16">
        <v>-76379</v>
      </c>
      <c r="C27" s="16">
        <v>-4160</v>
      </c>
    </row>
    <row r="28" spans="1:3" ht="24">
      <c r="A28" s="19" t="s">
        <v>22</v>
      </c>
      <c r="B28" s="16">
        <v>85147</v>
      </c>
      <c r="C28" s="16">
        <v>-7408</v>
      </c>
    </row>
    <row r="29" spans="1:3" ht="15.75" thickBot="1">
      <c r="A29" s="20" t="s">
        <v>23</v>
      </c>
      <c r="B29" s="21">
        <v>5953713</v>
      </c>
      <c r="C29" s="22">
        <v>4285445</v>
      </c>
    </row>
    <row r="30" spans="1:3" ht="15.75" thickBot="1">
      <c r="A30" s="20" t="s">
        <v>24</v>
      </c>
      <c r="B30" s="23">
        <f>SUM(B11:B29)</f>
        <v>276729168.83999997</v>
      </c>
      <c r="C30" s="23">
        <f>SUM(C11:C29)</f>
        <v>41034239</v>
      </c>
    </row>
    <row r="31" spans="1:3" ht="15.75" thickBot="1">
      <c r="A31" s="20" t="s">
        <v>25</v>
      </c>
      <c r="B31" s="24">
        <v>-88076</v>
      </c>
      <c r="C31" s="24">
        <v>-198350</v>
      </c>
    </row>
    <row r="32" spans="1:3" ht="15.75" thickBot="1">
      <c r="A32" s="25" t="s">
        <v>26</v>
      </c>
      <c r="B32" s="26">
        <f>B30+B31</f>
        <v>276641092.83999997</v>
      </c>
      <c r="C32" s="26">
        <f>C30+C31</f>
        <v>40835889</v>
      </c>
    </row>
    <row r="33" spans="1:9">
      <c r="A33" s="27" t="s">
        <v>27</v>
      </c>
      <c r="B33" s="28"/>
      <c r="C33" s="11"/>
    </row>
    <row r="34" spans="1:9" ht="24">
      <c r="A34" s="19" t="s">
        <v>28</v>
      </c>
      <c r="B34" s="18">
        <v>401711533</v>
      </c>
      <c r="C34" s="18">
        <v>674151293</v>
      </c>
    </row>
    <row r="35" spans="1:9" ht="24">
      <c r="A35" s="19" t="s">
        <v>29</v>
      </c>
      <c r="B35" s="16">
        <v>-400425431</v>
      </c>
      <c r="C35" s="16">
        <v>-699536136</v>
      </c>
    </row>
    <row r="36" spans="1:9">
      <c r="A36" s="19" t="s">
        <v>30</v>
      </c>
      <c r="B36" s="16">
        <v>-337891</v>
      </c>
      <c r="C36" s="16">
        <v>-777966</v>
      </c>
    </row>
    <row r="37" spans="1:9">
      <c r="A37" s="19" t="s">
        <v>31</v>
      </c>
      <c r="B37" s="16">
        <v>-387510</v>
      </c>
      <c r="C37" s="16">
        <v>-385731</v>
      </c>
    </row>
    <row r="38" spans="1:9">
      <c r="A38" s="29" t="s">
        <v>32</v>
      </c>
      <c r="B38" s="16">
        <v>-30467282</v>
      </c>
      <c r="C38" s="16">
        <v>-5491854</v>
      </c>
    </row>
    <row r="39" spans="1:9">
      <c r="A39" s="29" t="s">
        <v>62</v>
      </c>
      <c r="B39" s="16">
        <v>9293854</v>
      </c>
      <c r="C39" s="16">
        <v>14838000</v>
      </c>
    </row>
    <row r="40" spans="1:9" ht="15.75" thickBot="1">
      <c r="A40" s="30" t="s">
        <v>33</v>
      </c>
      <c r="B40" s="31">
        <f>SUM(B34:B39)</f>
        <v>-20612727</v>
      </c>
      <c r="C40" s="31">
        <f>SUM(C34:C39)</f>
        <v>-17202394</v>
      </c>
    </row>
    <row r="41" spans="1:9">
      <c r="A41" s="9" t="s">
        <v>34</v>
      </c>
      <c r="B41" s="28"/>
      <c r="C41" s="11"/>
    </row>
    <row r="42" spans="1:9">
      <c r="A42" s="29" t="s">
        <v>35</v>
      </c>
      <c r="B42" s="32">
        <v>-317740</v>
      </c>
      <c r="C42" s="32">
        <v>-294233</v>
      </c>
    </row>
    <row r="43" spans="1:9">
      <c r="A43" s="29" t="s">
        <v>36</v>
      </c>
      <c r="B43" s="32">
        <v>0</v>
      </c>
      <c r="C43" s="32">
        <v>-13000000</v>
      </c>
    </row>
    <row r="44" spans="1:9" ht="15.75" thickBot="1">
      <c r="A44" s="30" t="s">
        <v>37</v>
      </c>
      <c r="B44" s="31">
        <f>B42</f>
        <v>-317740</v>
      </c>
      <c r="C44" s="31">
        <f>C42+C43</f>
        <v>-13294233</v>
      </c>
    </row>
    <row r="45" spans="1:9" ht="27" thickBot="1">
      <c r="A45" s="33" t="s">
        <v>38</v>
      </c>
      <c r="B45" s="22">
        <v>-359771.0000000596</v>
      </c>
      <c r="C45" s="22">
        <v>-168628</v>
      </c>
      <c r="I45" s="34"/>
    </row>
    <row r="46" spans="1:9" ht="15.75" thickBot="1">
      <c r="A46" s="35" t="s">
        <v>39</v>
      </c>
      <c r="B46" s="26">
        <f>B32+B40+B44+B45</f>
        <v>255350854.83999991</v>
      </c>
      <c r="C46" s="26">
        <f>C32+C40+C44+C45</f>
        <v>10170634</v>
      </c>
    </row>
    <row r="47" spans="1:9" ht="15.75" thickBot="1">
      <c r="A47" s="30" t="s">
        <v>40</v>
      </c>
      <c r="B47" s="26">
        <v>97774235</v>
      </c>
      <c r="C47" s="26">
        <v>126284019</v>
      </c>
      <c r="F47" s="36"/>
      <c r="G47" s="36"/>
    </row>
    <row r="48" spans="1:9" ht="15.75" thickBot="1">
      <c r="A48" s="30" t="s">
        <v>41</v>
      </c>
      <c r="B48" s="26">
        <f>B46+B47</f>
        <v>353125089.83999991</v>
      </c>
      <c r="C48" s="26">
        <f>C46+C47</f>
        <v>136454653</v>
      </c>
    </row>
    <row r="49" spans="1:3">
      <c r="A49" s="2"/>
      <c r="B49" s="37"/>
      <c r="C49" s="2"/>
    </row>
    <row r="50" spans="1:3">
      <c r="A50" s="9" t="s">
        <v>42</v>
      </c>
      <c r="B50" s="38"/>
      <c r="C50" s="39" t="s">
        <v>43</v>
      </c>
    </row>
    <row r="51" spans="1:3">
      <c r="A51" s="40"/>
      <c r="B51" s="41"/>
      <c r="C51" s="42"/>
    </row>
    <row r="52" spans="1:3">
      <c r="A52" s="9" t="s">
        <v>44</v>
      </c>
      <c r="B52" s="9"/>
      <c r="C52" s="43" t="s">
        <v>45</v>
      </c>
    </row>
  </sheetData>
  <mergeCells count="2">
    <mergeCell ref="A4:C4"/>
    <mergeCell ref="A6:A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G21" sqref="G21"/>
    </sheetView>
  </sheetViews>
  <sheetFormatPr defaultRowHeight="15"/>
  <cols>
    <col min="1" max="1" width="34.42578125" customWidth="1"/>
    <col min="2" max="7" width="23.42578125" customWidth="1"/>
  </cols>
  <sheetData>
    <row r="1" spans="1:9">
      <c r="A1" s="44" t="s">
        <v>0</v>
      </c>
      <c r="B1" s="45"/>
      <c r="C1" s="46"/>
      <c r="D1" s="47"/>
      <c r="E1" s="47"/>
      <c r="F1" s="47"/>
      <c r="G1" s="47"/>
    </row>
    <row r="2" spans="1:9">
      <c r="A2" s="4"/>
      <c r="B2" s="45"/>
      <c r="C2" s="46"/>
      <c r="D2" s="47"/>
      <c r="E2" s="47"/>
      <c r="F2" s="47"/>
      <c r="G2" s="47"/>
      <c r="H2" s="48"/>
    </row>
    <row r="3" spans="1:9">
      <c r="A3" s="4" t="s">
        <v>46</v>
      </c>
      <c r="B3" s="45"/>
      <c r="C3" s="46"/>
      <c r="D3" s="47"/>
      <c r="E3" s="47"/>
      <c r="F3" s="47"/>
      <c r="G3" s="47"/>
    </row>
    <row r="4" spans="1:9">
      <c r="A4" s="91" t="s">
        <v>59</v>
      </c>
      <c r="B4" s="92"/>
      <c r="C4" s="92"/>
      <c r="D4" s="92"/>
      <c r="E4" s="92"/>
      <c r="F4" s="92"/>
      <c r="G4" s="92"/>
    </row>
    <row r="5" spans="1:9">
      <c r="A5" s="49" t="s">
        <v>2</v>
      </c>
      <c r="B5" s="45"/>
      <c r="C5" s="46"/>
      <c r="D5" s="47"/>
      <c r="E5" s="47"/>
      <c r="F5" s="47"/>
      <c r="G5" s="47"/>
    </row>
    <row r="6" spans="1:9">
      <c r="A6" s="49"/>
      <c r="B6" s="46"/>
      <c r="C6" s="46"/>
      <c r="D6" s="47"/>
      <c r="E6" s="47"/>
      <c r="F6" s="47"/>
      <c r="G6" s="47"/>
    </row>
    <row r="7" spans="1:9" ht="51">
      <c r="A7" s="50"/>
      <c r="B7" s="51" t="s">
        <v>47</v>
      </c>
      <c r="C7" s="51" t="s">
        <v>48</v>
      </c>
      <c r="D7" s="51" t="s">
        <v>49</v>
      </c>
      <c r="E7" s="51" t="s">
        <v>50</v>
      </c>
      <c r="F7" s="51" t="s">
        <v>51</v>
      </c>
      <c r="G7" s="51" t="s">
        <v>52</v>
      </c>
    </row>
    <row r="8" spans="1:9" ht="15.75" thickBot="1">
      <c r="A8" s="52" t="s">
        <v>53</v>
      </c>
      <c r="B8" s="53">
        <v>7050000</v>
      </c>
      <c r="C8" s="53">
        <v>220973</v>
      </c>
      <c r="D8" s="53">
        <v>281343</v>
      </c>
      <c r="E8" s="53">
        <v>6275</v>
      </c>
      <c r="F8" s="53">
        <v>64360639</v>
      </c>
      <c r="G8" s="54">
        <v>71919230</v>
      </c>
      <c r="I8" s="55"/>
    </row>
    <row r="9" spans="1:9">
      <c r="A9" s="56"/>
      <c r="B9" s="57"/>
      <c r="C9" s="57"/>
      <c r="D9" s="57"/>
      <c r="E9" s="57"/>
      <c r="F9" s="57"/>
      <c r="G9" s="58"/>
      <c r="I9" s="55"/>
    </row>
    <row r="10" spans="1:9">
      <c r="A10" s="59" t="s">
        <v>54</v>
      </c>
      <c r="B10" s="60"/>
      <c r="C10" s="60"/>
      <c r="D10" s="61"/>
      <c r="E10" s="61"/>
      <c r="F10" s="62">
        <v>12104933</v>
      </c>
      <c r="G10" s="62">
        <f>SUM(F10)</f>
        <v>12104933</v>
      </c>
      <c r="H10" s="63"/>
      <c r="I10" s="64"/>
    </row>
    <row r="11" spans="1:9">
      <c r="A11" s="59" t="s">
        <v>55</v>
      </c>
      <c r="B11" s="60"/>
      <c r="C11" s="60"/>
      <c r="D11" s="61">
        <v>-829338</v>
      </c>
      <c r="E11" s="61"/>
      <c r="F11" s="62"/>
      <c r="G11" s="61">
        <f>SUM(D11:F11)</f>
        <v>-829338</v>
      </c>
      <c r="H11" s="63"/>
      <c r="I11" s="64"/>
    </row>
    <row r="12" spans="1:9">
      <c r="A12" s="65" t="s">
        <v>56</v>
      </c>
      <c r="B12" s="66"/>
      <c r="C12" s="67"/>
      <c r="D12" s="66"/>
      <c r="E12" s="66"/>
      <c r="F12" s="68">
        <v>-13000000</v>
      </c>
      <c r="G12" s="61">
        <v>-13000000</v>
      </c>
      <c r="H12" s="63"/>
      <c r="I12" s="64"/>
    </row>
    <row r="13" spans="1:9" ht="15.75" thickBot="1">
      <c r="A13" s="69"/>
      <c r="B13" s="70"/>
      <c r="C13" s="71"/>
      <c r="D13" s="70"/>
      <c r="E13" s="70"/>
      <c r="F13" s="70"/>
      <c r="G13" s="72"/>
      <c r="I13" s="55"/>
    </row>
    <row r="14" spans="1:9" ht="15.75" thickBot="1">
      <c r="A14" s="52" t="s">
        <v>63</v>
      </c>
      <c r="B14" s="73">
        <v>7050000</v>
      </c>
      <c r="C14" s="73">
        <v>220973</v>
      </c>
      <c r="D14" s="73">
        <f>D8+D11</f>
        <v>-547995</v>
      </c>
      <c r="E14" s="73">
        <v>6275</v>
      </c>
      <c r="F14" s="73">
        <f>F8+F10+F12</f>
        <v>63465572</v>
      </c>
      <c r="G14" s="73">
        <f>G8+G10+G11+G12</f>
        <v>70194825</v>
      </c>
      <c r="I14" s="55"/>
    </row>
    <row r="15" spans="1:9">
      <c r="A15" s="56"/>
      <c r="B15" s="66"/>
      <c r="C15" s="67"/>
      <c r="D15" s="66"/>
      <c r="E15" s="66"/>
      <c r="F15" s="66"/>
      <c r="G15" s="74"/>
      <c r="I15" s="55"/>
    </row>
    <row r="16" spans="1:9" ht="15.75" thickBot="1">
      <c r="A16" s="52" t="s">
        <v>57</v>
      </c>
      <c r="B16" s="53">
        <v>7050000</v>
      </c>
      <c r="C16" s="53">
        <v>220973</v>
      </c>
      <c r="D16" s="53">
        <v>-906253</v>
      </c>
      <c r="E16" s="53">
        <v>33322</v>
      </c>
      <c r="F16" s="53">
        <v>67961162</v>
      </c>
      <c r="G16" s="53">
        <v>74359204</v>
      </c>
      <c r="I16" s="55"/>
    </row>
    <row r="17" spans="1:10">
      <c r="A17" s="56"/>
      <c r="B17" s="57"/>
      <c r="C17" s="57"/>
      <c r="D17" s="57"/>
      <c r="E17" s="57"/>
      <c r="F17" s="57"/>
      <c r="G17" s="58"/>
      <c r="I17" s="55"/>
    </row>
    <row r="18" spans="1:10">
      <c r="A18" s="59" t="s">
        <v>54</v>
      </c>
      <c r="B18" s="60"/>
      <c r="C18" s="60"/>
      <c r="D18" s="61"/>
      <c r="E18" s="61"/>
      <c r="F18" s="62">
        <v>18142801</v>
      </c>
      <c r="G18" s="62">
        <f>SUM(F18)</f>
        <v>18142801</v>
      </c>
      <c r="J18" s="75"/>
    </row>
    <row r="19" spans="1:10">
      <c r="A19" s="59" t="s">
        <v>55</v>
      </c>
      <c r="B19" s="60"/>
      <c r="C19" s="60"/>
      <c r="D19" s="61">
        <v>-4279453</v>
      </c>
      <c r="E19" s="61">
        <v>-48</v>
      </c>
      <c r="F19" s="62">
        <v>48</v>
      </c>
      <c r="G19" s="61">
        <f>SUM(D19:F19)</f>
        <v>-4279453</v>
      </c>
    </row>
    <row r="20" spans="1:10" ht="15.75" thickBot="1">
      <c r="A20" s="76"/>
      <c r="B20" s="70"/>
      <c r="C20" s="71"/>
      <c r="D20" s="70"/>
      <c r="E20" s="70"/>
      <c r="F20" s="70"/>
      <c r="G20" s="72">
        <v>0</v>
      </c>
      <c r="J20" s="77"/>
    </row>
    <row r="21" spans="1:10" ht="15.75" thickBot="1">
      <c r="A21" s="52" t="s">
        <v>64</v>
      </c>
      <c r="B21" s="73">
        <v>7050000</v>
      </c>
      <c r="C21" s="73">
        <v>220973</v>
      </c>
      <c r="D21" s="73">
        <f>D16+D19</f>
        <v>-5185706</v>
      </c>
      <c r="E21" s="73">
        <f>E16+E19</f>
        <v>33274</v>
      </c>
      <c r="F21" s="73">
        <f>F16+F18+F19</f>
        <v>86104011</v>
      </c>
      <c r="G21" s="73">
        <f>G16+G18+G19</f>
        <v>88222552</v>
      </c>
    </row>
    <row r="22" spans="1:10">
      <c r="A22" s="47"/>
      <c r="B22" s="47"/>
      <c r="C22" s="47"/>
      <c r="D22" s="47"/>
      <c r="E22" s="47"/>
      <c r="F22" s="47"/>
      <c r="G22" s="47"/>
      <c r="I22" s="55"/>
      <c r="J22" s="75"/>
    </row>
    <row r="23" spans="1:10">
      <c r="A23" s="47"/>
      <c r="B23" s="47"/>
      <c r="C23" s="47"/>
      <c r="D23" s="47"/>
      <c r="E23" s="47"/>
      <c r="F23" s="47"/>
      <c r="G23" s="47"/>
      <c r="I23" s="55"/>
    </row>
    <row r="24" spans="1:10">
      <c r="A24" s="9" t="s">
        <v>42</v>
      </c>
      <c r="B24" s="78"/>
      <c r="C24" s="39" t="s">
        <v>43</v>
      </c>
      <c r="D24" s="79"/>
      <c r="E24" s="80"/>
      <c r="F24" s="56"/>
      <c r="G24" s="81" t="s">
        <v>58</v>
      </c>
      <c r="H24" s="81"/>
      <c r="I24" s="81"/>
      <c r="J24" s="81"/>
    </row>
    <row r="25" spans="1:10">
      <c r="A25" s="40"/>
      <c r="B25" s="82"/>
      <c r="C25" s="42"/>
      <c r="D25" s="83"/>
      <c r="E25" s="84"/>
      <c r="F25" s="84"/>
      <c r="G25" s="85"/>
      <c r="H25" s="85"/>
      <c r="I25" s="85"/>
      <c r="J25" s="85"/>
    </row>
    <row r="26" spans="1:10">
      <c r="A26" s="9" t="s">
        <v>44</v>
      </c>
      <c r="B26" s="78"/>
      <c r="C26" s="43" t="s">
        <v>45</v>
      </c>
      <c r="D26" s="79"/>
      <c r="E26" s="86"/>
      <c r="F26" s="86"/>
      <c r="G26" s="81"/>
      <c r="H26" s="81"/>
      <c r="I26" s="81"/>
      <c r="J26" s="81"/>
    </row>
    <row r="27" spans="1:10">
      <c r="A27" s="2"/>
      <c r="B27" s="2"/>
      <c r="C27" s="93"/>
      <c r="D27" s="94"/>
      <c r="E27" s="87"/>
      <c r="H27" s="75"/>
    </row>
    <row r="28" spans="1:10">
      <c r="A28" s="9"/>
    </row>
    <row r="31" spans="1:10">
      <c r="D31" s="75"/>
      <c r="E31" s="75"/>
    </row>
  </sheetData>
  <mergeCells count="2">
    <mergeCell ref="A4:G4"/>
    <mergeCell ref="C27:D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F3</vt:lpstr>
      <vt:lpstr>Ф4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Каргабаева Айсулу</dc:creator>
  <cp:lastModifiedBy>Ан Александра</cp:lastModifiedBy>
  <dcterms:created xsi:type="dcterms:W3CDTF">2022-08-09T09:24:37Z</dcterms:created>
  <dcterms:modified xsi:type="dcterms:W3CDTF">2022-11-29T08:03:47Z</dcterms:modified>
</cp:coreProperties>
</file>