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1 кв\"/>
    </mc:Choice>
  </mc:AlternateContent>
  <bookViews>
    <workbookView xWindow="0" yWindow="0" windowWidth="25200" windowHeight="11385"/>
  </bookViews>
  <sheets>
    <sheet name="FP" sheetId="3" r:id="rId1"/>
    <sheet name="PL" sheetId="4" r:id="rId2"/>
    <sheet name="F3" sheetId="5" r:id="rId3"/>
    <sheet name="F4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D23" i="6"/>
  <c r="E23" i="6"/>
  <c r="F23" i="6"/>
  <c r="B23" i="6"/>
  <c r="G20" i="6"/>
  <c r="G21" i="6"/>
  <c r="G19" i="6"/>
  <c r="G23" i="6" s="1"/>
  <c r="G17" i="6"/>
  <c r="C15" i="6"/>
  <c r="D15" i="6"/>
  <c r="E15" i="6"/>
  <c r="F15" i="6"/>
  <c r="B15" i="6"/>
  <c r="G11" i="6"/>
  <c r="G12" i="6"/>
  <c r="G13" i="6"/>
  <c r="G10" i="6"/>
  <c r="G15" i="6" s="1"/>
  <c r="G8" i="6"/>
  <c r="C45" i="5"/>
  <c r="B45" i="5"/>
  <c r="C41" i="5"/>
  <c r="B41" i="5"/>
  <c r="C30" i="5"/>
  <c r="C32" i="5" s="1"/>
  <c r="B30" i="5"/>
  <c r="B32" i="5" s="1"/>
  <c r="B47" i="5" l="1"/>
  <c r="B49" i="5" s="1"/>
  <c r="C47" i="5"/>
  <c r="C49" i="5" s="1"/>
  <c r="C43" i="4" l="1"/>
  <c r="C41" i="4"/>
  <c r="B41" i="4"/>
  <c r="B43" i="4" s="1"/>
  <c r="C33" i="3" l="1"/>
  <c r="B33" i="3"/>
  <c r="C24" i="3"/>
  <c r="B24" i="3"/>
  <c r="B41" i="3" l="1"/>
  <c r="B42" i="3" l="1"/>
  <c r="C41" i="3"/>
  <c r="C42" i="3" s="1"/>
</calcChain>
</file>

<file path=xl/sharedStrings.xml><?xml version="1.0" encoding="utf-8"?>
<sst xmlns="http://schemas.openxmlformats.org/spreadsheetml/2006/main" count="155" uniqueCount="133">
  <si>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</si>
  <si>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</si>
  <si>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</si>
  <si>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</si>
  <si>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</si>
  <si>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</si>
  <si>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</si>
  <si>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Financial assets at fair value through profit or loss</t>
  </si>
  <si>
    <t>Loans to customers</t>
  </si>
  <si>
    <t>Documentary settlements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</si>
  <si>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</si>
  <si>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</si>
  <si>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</si>
  <si>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</si>
  <si>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</si>
  <si>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</si>
  <si>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</si>
  <si>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</si>
  <si>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</si>
  <si>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</si>
  <si>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</si>
  <si>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</si>
  <si>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</si>
  <si>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</si>
  <si>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</si>
  <si>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</si>
  <si>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</si>
  <si>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</si>
  <si>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</si>
  <si>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</si>
  <si>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</si>
  <si>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</si>
  <si>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</si>
  <si>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</si>
  <si>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</si>
  <si>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</si>
  <si>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</si>
  <si>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</si>
  <si>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</si>
  <si>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</si>
  <si>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</si>
  <si>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</si>
  <si>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>Net gain/(loss) on financial assets and liabilities at fair value through profit or loss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</si>
  <si>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</si>
  <si>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</si>
  <si>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</si>
  <si>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</si>
  <si>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</si>
  <si>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</si>
  <si>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</si>
  <si>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</si>
  <si>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</si>
  <si>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</si>
  <si>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>Net interest income before impairment losses on interest bearing assets</t>
  </si>
  <si>
    <t>Retained earnings and other reserves</t>
  </si>
  <si>
    <t>31 March 2023</t>
  </si>
  <si>
    <t>Due from other financial institutions</t>
  </si>
  <si>
    <t xml:space="preserve">Revaluation reserve for financial assets at fair value through other comprehensive income </t>
  </si>
  <si>
    <t>AS AT 31 MARCH 2024</t>
  </si>
  <si>
    <t>31 March 2024</t>
  </si>
  <si>
    <t>31 December 2023</t>
  </si>
  <si>
    <t>FOR THE PERIOD ENDED  31 MARCH 2024</t>
  </si>
  <si>
    <t>Debt securities at fair value through other comprehensive income</t>
  </si>
  <si>
    <t>Debt securities at amortised cost</t>
  </si>
  <si>
    <t>Provision for credit related commitments</t>
  </si>
  <si>
    <t>OTHER COMPREHENSIVE INCOME</t>
  </si>
  <si>
    <t>Items that may be reclassified subsequently to profit or loss:</t>
  </si>
  <si>
    <t>Net gains/(losses) on fair value adjustments on financial assets at fair value through other comprehensive income</t>
  </si>
  <si>
    <t>Gains/(losses) from revaluation of fixed assets</t>
  </si>
  <si>
    <t>Losses less gains reclassified to profit or loss upon disposal or impairment of financial assets at fair value through other comprehensive income</t>
  </si>
  <si>
    <t>TOTAL COMPREHENSIVE INCOME</t>
  </si>
  <si>
    <t>JSC «Altyn Bank» (SB of China Citic Bank Corporation Ltd)</t>
  </si>
  <si>
    <t>STATEMENT OF CASH FLOW</t>
  </si>
  <si>
    <t>for the period ended</t>
  </si>
  <si>
    <t>March 31, 2023</t>
  </si>
  <si>
    <t>Cash flows from operating activities:</t>
  </si>
  <si>
    <t>Interest income received</t>
  </si>
  <si>
    <t>Interest expenses paid</t>
  </si>
  <si>
    <t>Fee and commission income received</t>
  </si>
  <si>
    <t>Commission expenses paid</t>
  </si>
  <si>
    <t>Receipts / (payments) from transactions with financial instruments at fair value through profit or loss</t>
  </si>
  <si>
    <t>Receipts from operations with foreign currency</t>
  </si>
  <si>
    <t>Other general and administrative expenses paid</t>
  </si>
  <si>
    <t>Net decrease / (increase) in required reserve requirements with the National Bank of the Republic of Kazakhstan</t>
  </si>
  <si>
    <t>Net increase / (decrease) under repurchase agreements</t>
  </si>
  <si>
    <t>Net (increase) / decrease in accounts and deposits with  other financial institutions</t>
  </si>
  <si>
    <t>Net decrease / increase in loans to customers</t>
  </si>
  <si>
    <t>Net decrease / increase in debtors for documentary settlements</t>
  </si>
  <si>
    <t>Net decrease / increase in other assets</t>
  </si>
  <si>
    <t>Net increase / decrease in accounts and deposits of other banks</t>
  </si>
  <si>
    <t>Net decrease / increase in current accounts and customer deposits</t>
  </si>
  <si>
    <t>Net decrease / increase in transactions with financial assets at fair value through profit or loss</t>
  </si>
  <si>
    <t>Net decrease / increase in transactions with financial liabilities at fair value through profit or loss</t>
  </si>
  <si>
    <t>Net increase in other liabilities</t>
  </si>
  <si>
    <t>Net cash flows from operating activities before income tax</t>
  </si>
  <si>
    <t>Income tax paid</t>
  </si>
  <si>
    <t>Total cash from operating activities</t>
  </si>
  <si>
    <t>Cash flows from investing activities:</t>
  </si>
  <si>
    <t>Sale and redemption of financial assets at fair value through other comprehensive income</t>
  </si>
  <si>
    <t>Acquisitions of financial assets at fair value through other comprehensive income</t>
  </si>
  <si>
    <t>Purchase of fixed assets</t>
  </si>
  <si>
    <t>Purchase of intangible assets</t>
  </si>
  <si>
    <t>Acquisition of financial assets carried at amortized cost</t>
  </si>
  <si>
    <t>Sale and redemption of investment securities measured at amortized cost</t>
  </si>
  <si>
    <t>Net cash used in investing activities</t>
  </si>
  <si>
    <t>Cash flows from financing activities:</t>
  </si>
  <si>
    <t>Repayment of other borrowed funds under finance lease</t>
  </si>
  <si>
    <t>Dividend payment</t>
  </si>
  <si>
    <t>Net cash used in financing activities</t>
  </si>
  <si>
    <t>Impact of changes in foreign exchange rates on the amount of cash in foreign currency</t>
  </si>
  <si>
    <t>Net change in cash and cash equivalents</t>
  </si>
  <si>
    <t>CASH AND CASH EQUIVALENTS, at the beginning of the period</t>
  </si>
  <si>
    <t>CASH AND CASH EQUIVALENTS, at the end of the period</t>
  </si>
  <si>
    <t>Karzhaubekov A.Zh.</t>
  </si>
  <si>
    <t>STATEMENT OF CHANGES IN CAPITAL</t>
  </si>
  <si>
    <t>Additional paid up capital</t>
  </si>
  <si>
    <t>Revaluation reserve for financial assets at fair value through other comprehensive income</t>
  </si>
  <si>
    <t>Revaluation reserve for fixed assets</t>
  </si>
  <si>
    <t>Undestributed profits</t>
  </si>
  <si>
    <t>Total capital</t>
  </si>
  <si>
    <t>Net profit for the period</t>
  </si>
  <si>
    <t>Other comprehensive income</t>
  </si>
  <si>
    <t>December 31, 2022 (audited)</t>
  </si>
  <si>
    <t>Dividends declared</t>
  </si>
  <si>
    <t xml:space="preserve">  </t>
  </si>
  <si>
    <t>FOR THE PERIOD ENDED MARCH 31, 2024 (UNAUDITED)</t>
  </si>
  <si>
    <t>December 31, 2023 (audited)</t>
  </si>
  <si>
    <t>March 31, 2024 (unaudited)</t>
  </si>
  <si>
    <t>Dividends Payment</t>
  </si>
  <si>
    <t>Net income for the year</t>
  </si>
  <si>
    <t>Revaluation of fixed assets</t>
  </si>
  <si>
    <t>March 31, 2024</t>
  </si>
  <si>
    <t>Proceeds from the sale of fixed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</si>
</sst>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  <numFmt numFmtId="167" formatCode="_-* #,##0_р_._-;\-* #,##0_р_._-;_-* &quot;-&quot;??_р_.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212529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1"/>
      <color rgb="FF202124"/>
      <name val="Inherit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15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6" fillId="0" borderId="0" xfId="0" applyNumberFormat="1" applyFont="1" applyFill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wrapText="1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49" fontId="12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wrapText="1"/>
    </xf>
    <xf numFmtId="164" fontId="5" fillId="0" borderId="0" xfId="0" applyNumberFormat="1" applyFont="1" applyFill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3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6" fillId="0" borderId="0" xfId="0" applyFont="1" applyFill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164" fontId="16" fillId="0" borderId="0" xfId="0" applyNumberFormat="1" applyFont="1" applyFill="1" applyAlignment="1">
      <alignment horizontal="right" vertical="center" wrapText="1"/>
    </xf>
    <xf numFmtId="164" fontId="16" fillId="0" borderId="0" xfId="0" applyNumberFormat="1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horizontal="right"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164" fontId="16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vertical="center"/>
    </xf>
    <xf numFmtId="0" fontId="17" fillId="0" borderId="0" xfId="0" applyFont="1"/>
    <xf numFmtId="0" fontId="0" fillId="0" borderId="0" xfId="0" applyFill="1"/>
    <xf numFmtId="0" fontId="5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right" vertical="center" wrapText="1"/>
    </xf>
    <xf numFmtId="0" fontId="19" fillId="0" borderId="0" xfId="0" applyFont="1" applyFill="1"/>
    <xf numFmtId="0" fontId="6" fillId="0" borderId="0" xfId="0" applyFont="1" applyFill="1" applyAlignment="1">
      <alignment vertical="center" wrapText="1"/>
    </xf>
    <xf numFmtId="4" fontId="19" fillId="0" borderId="0" xfId="0" applyNumberFormat="1" applyFont="1" applyFill="1" applyAlignment="1">
      <alignment horizontal="right" vertical="center" wrapText="1"/>
    </xf>
    <xf numFmtId="166" fontId="16" fillId="0" borderId="0" xfId="4" applyNumberFormat="1" applyFont="1" applyAlignment="1">
      <alignment horizontal="left" vertical="center" wrapText="1"/>
    </xf>
    <xf numFmtId="41" fontId="13" fillId="0" borderId="0" xfId="0" applyNumberFormat="1" applyFont="1" applyFill="1" applyAlignment="1">
      <alignment horizontal="right" vertical="center" wrapText="1"/>
    </xf>
    <xf numFmtId="41" fontId="6" fillId="0" borderId="0" xfId="0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1" fontId="13" fillId="0" borderId="1" xfId="0" applyNumberFormat="1" applyFont="1" applyFill="1" applyBorder="1" applyAlignment="1">
      <alignment horizontal="right" vertical="center" wrapText="1"/>
    </xf>
    <xf numFmtId="41" fontId="6" fillId="0" borderId="1" xfId="0" applyNumberFormat="1" applyFont="1" applyFill="1" applyBorder="1" applyAlignment="1">
      <alignment horizontal="right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41" fontId="5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41" fontId="19" fillId="0" borderId="0" xfId="0" applyNumberFormat="1" applyFont="1" applyFill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vertical="center" wrapText="1"/>
    </xf>
    <xf numFmtId="41" fontId="0" fillId="0" borderId="0" xfId="0" applyNumberFormat="1"/>
    <xf numFmtId="1" fontId="0" fillId="0" borderId="0" xfId="0" applyNumberFormat="1" applyFill="1"/>
    <xf numFmtId="41" fontId="5" fillId="0" borderId="0" xfId="0" applyNumberFormat="1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top" wrapText="1"/>
    </xf>
    <xf numFmtId="41" fontId="21" fillId="0" borderId="0" xfId="0" applyNumberFormat="1" applyFont="1" applyFill="1" applyBorder="1" applyAlignment="1">
      <alignment horizontal="center"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4" fillId="0" borderId="0" xfId="0" applyFont="1" applyFill="1" applyAlignment="1">
      <alignment horizontal="right" vertical="center" wrapText="1"/>
    </xf>
    <xf numFmtId="0" fontId="16" fillId="0" borderId="0" xfId="0" applyFont="1"/>
    <xf numFmtId="0" fontId="1" fillId="0" borderId="0" xfId="0" applyFont="1"/>
    <xf numFmtId="0" fontId="23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7" fontId="4" fillId="0" borderId="1" xfId="4" applyNumberFormat="1" applyFont="1" applyBorder="1" applyAlignment="1">
      <alignment horizontal="right" vertical="center" wrapText="1"/>
    </xf>
    <xf numFmtId="0" fontId="0" fillId="0" borderId="0" xfId="0" applyBorder="1"/>
    <xf numFmtId="164" fontId="4" fillId="0" borderId="0" xfId="0" applyNumberFormat="1" applyFont="1" applyFill="1" applyAlignment="1">
      <alignment horizontal="right" vertical="center" wrapText="1"/>
    </xf>
    <xf numFmtId="167" fontId="4" fillId="0" borderId="0" xfId="4" applyNumberFormat="1" applyFont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6" fillId="0" borderId="0" xfId="0" applyNumberFormat="1" applyFont="1" applyBorder="1" applyAlignment="1">
      <alignment vertical="center" wrapText="1"/>
    </xf>
    <xf numFmtId="166" fontId="16" fillId="0" borderId="0" xfId="4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24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67" fontId="16" fillId="0" borderId="1" xfId="4" applyNumberFormat="1" applyFont="1" applyFill="1" applyBorder="1" applyAlignment="1">
      <alignment vertical="center" wrapText="1"/>
    </xf>
    <xf numFmtId="166" fontId="4" fillId="0" borderId="1" xfId="4" applyNumberFormat="1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167" fontId="16" fillId="0" borderId="0" xfId="4" applyNumberFormat="1" applyFont="1" applyFill="1" applyBorder="1" applyAlignment="1">
      <alignment vertical="center" wrapText="1"/>
    </xf>
    <xf numFmtId="166" fontId="4" fillId="0" borderId="0" xfId="4" applyNumberFormat="1" applyFont="1" applyBorder="1" applyAlignment="1">
      <alignment vertical="center" wrapText="1"/>
    </xf>
    <xf numFmtId="164" fontId="0" fillId="0" borderId="0" xfId="0" applyNumberFormat="1"/>
    <xf numFmtId="0" fontId="25" fillId="0" borderId="1" xfId="2" applyFont="1" applyBorder="1" applyAlignment="1">
      <alignment wrapText="1"/>
    </xf>
    <xf numFmtId="167" fontId="0" fillId="0" borderId="0" xfId="0" applyNumberFormat="1"/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7" fontId="4" fillId="0" borderId="0" xfId="0" applyNumberFormat="1" applyFont="1" applyAlignment="1">
      <alignment vertical="center" wrapText="1"/>
    </xf>
    <xf numFmtId="0" fontId="24" fillId="0" borderId="0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2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164" fontId="4" fillId="0" borderId="0" xfId="0" applyNumberFormat="1" applyFont="1" applyAlignment="1">
      <alignment vertical="center" wrapText="1"/>
    </xf>
    <xf numFmtId="0" fontId="26" fillId="0" borderId="0" xfId="0" applyFont="1" applyAlignment="1">
      <alignment horizontal="center" vertical="top" wrapText="1"/>
    </xf>
    <xf numFmtId="166" fontId="0" fillId="0" borderId="0" xfId="0" applyNumberFormat="1"/>
    <xf numFmtId="0" fontId="8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16" fillId="0" borderId="0" xfId="0" applyFont="1" applyAlignment="1">
      <alignment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</cellXfs>
  <cellStyles count="5">
    <cellStyle name="Normal 2" xfId="2"/>
    <cellStyle name="Обычный" xfId="0" builtinId="0"/>
    <cellStyle name="Финансовый 2" xfId="1"/>
    <cellStyle name="Финансовый 2 2" xfId="3"/>
    <cellStyle name="Финансовый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A4" sqref="A4"/>
    </sheetView>
  </sheetViews>
  <sheetFormatPr defaultRowHeight="15"/>
  <cols>
    <col min="1" max="1" width="39.7109375" customWidth="1"/>
    <col min="2" max="3" width="16" customWidth="1"/>
  </cols>
  <sheetData>
    <row r="1" spans="1:3">
      <c r="A1" s="8" t="s">
        <v>0</v>
      </c>
    </row>
    <row r="2" spans="1:3">
      <c r="A2" s="1"/>
    </row>
    <row r="3" spans="1:3">
      <c r="A3" s="9" t="s">
        <v>1</v>
      </c>
    </row>
    <row r="4" spans="1:3">
      <c r="A4" s="9" t="s">
        <v>58</v>
      </c>
    </row>
    <row r="5" spans="1:3">
      <c r="A5" s="10" t="s">
        <v>2</v>
      </c>
    </row>
    <row r="6" spans="1:3">
      <c r="A6" s="10" t="s">
        <v>3</v>
      </c>
    </row>
    <row r="8" spans="1:3">
      <c r="B8" s="11" t="s">
        <v>59</v>
      </c>
      <c r="C8" s="11" t="s">
        <v>60</v>
      </c>
    </row>
    <row r="9" spans="1:3">
      <c r="A9" s="12"/>
      <c r="B9" s="7"/>
      <c r="C9" s="7"/>
    </row>
    <row r="10" spans="1:3">
      <c r="A10" s="2" t="s">
        <v>4</v>
      </c>
      <c r="B10" s="6"/>
      <c r="C10" s="6"/>
    </row>
    <row r="11" spans="1:3">
      <c r="A11" s="13" t="s">
        <v>5</v>
      </c>
      <c r="B11" s="14">
        <v>95803481.700000003</v>
      </c>
      <c r="C11" s="14">
        <v>121308225.08</v>
      </c>
    </row>
    <row r="12" spans="1:3" ht="24">
      <c r="A12" s="13" t="s">
        <v>6</v>
      </c>
      <c r="B12" s="14">
        <v>16720516.300000001</v>
      </c>
      <c r="C12" s="14">
        <v>15695986.92</v>
      </c>
    </row>
    <row r="13" spans="1:3">
      <c r="A13" s="13" t="s">
        <v>56</v>
      </c>
      <c r="B13" s="14">
        <v>24222264</v>
      </c>
      <c r="C13" s="14">
        <v>23276265</v>
      </c>
    </row>
    <row r="14" spans="1:3">
      <c r="A14" s="13" t="s">
        <v>7</v>
      </c>
      <c r="B14" s="14">
        <v>52966</v>
      </c>
      <c r="C14" s="14">
        <v>11081</v>
      </c>
    </row>
    <row r="15" spans="1:3">
      <c r="A15" s="13" t="s">
        <v>8</v>
      </c>
      <c r="B15" s="14">
        <v>411943338</v>
      </c>
      <c r="C15" s="14">
        <v>382934004</v>
      </c>
    </row>
    <row r="16" spans="1:3">
      <c r="A16" s="13" t="s">
        <v>9</v>
      </c>
      <c r="B16" s="14">
        <v>4046653.10194</v>
      </c>
      <c r="C16" s="14">
        <v>3156859</v>
      </c>
    </row>
    <row r="17" spans="1:3" ht="24">
      <c r="A17" s="13" t="s">
        <v>62</v>
      </c>
      <c r="B17" s="14">
        <v>216350881</v>
      </c>
      <c r="C17" s="14">
        <v>181798375</v>
      </c>
    </row>
    <row r="18" spans="1:3">
      <c r="A18" s="13" t="s">
        <v>63</v>
      </c>
      <c r="B18" s="14">
        <v>131028955</v>
      </c>
      <c r="C18" s="14">
        <v>147251408</v>
      </c>
    </row>
    <row r="19" spans="1:3">
      <c r="A19" s="13" t="s">
        <v>10</v>
      </c>
      <c r="B19" s="14">
        <v>229932</v>
      </c>
      <c r="C19" s="14">
        <v>1046970</v>
      </c>
    </row>
    <row r="20" spans="1:3">
      <c r="A20" s="13" t="s">
        <v>11</v>
      </c>
      <c r="B20" s="14">
        <v>795085</v>
      </c>
      <c r="C20" s="14">
        <v>683066</v>
      </c>
    </row>
    <row r="21" spans="1:3">
      <c r="A21" s="13" t="s">
        <v>12</v>
      </c>
      <c r="B21" s="14">
        <v>7130143</v>
      </c>
      <c r="C21" s="14">
        <v>7336525</v>
      </c>
    </row>
    <row r="22" spans="1:3">
      <c r="A22" s="13" t="s">
        <v>13</v>
      </c>
      <c r="B22" s="14">
        <v>1546955</v>
      </c>
      <c r="C22" s="14">
        <v>1595143</v>
      </c>
    </row>
    <row r="23" spans="1:3" ht="15.75" thickBot="1">
      <c r="A23" s="13" t="s">
        <v>14</v>
      </c>
      <c r="B23" s="15">
        <v>2990349.89806</v>
      </c>
      <c r="C23" s="15">
        <v>2603018</v>
      </c>
    </row>
    <row r="24" spans="1:3" ht="15.75" thickBot="1">
      <c r="A24" s="2" t="s">
        <v>15</v>
      </c>
      <c r="B24" s="16">
        <f>SUM(B11:B23)</f>
        <v>912861520</v>
      </c>
      <c r="C24" s="16">
        <f>SUM(C11:C23)</f>
        <v>888696926</v>
      </c>
    </row>
    <row r="25" spans="1:3" ht="15.75" thickTop="1">
      <c r="A25" s="2"/>
      <c r="B25" s="14"/>
      <c r="C25" s="14"/>
    </row>
    <row r="26" spans="1:3">
      <c r="A26" s="2" t="s">
        <v>16</v>
      </c>
      <c r="B26" s="17"/>
      <c r="C26" s="14"/>
    </row>
    <row r="27" spans="1:3">
      <c r="A27" s="13" t="s">
        <v>17</v>
      </c>
      <c r="B27" s="14">
        <v>57829</v>
      </c>
      <c r="C27" s="14">
        <v>8280</v>
      </c>
    </row>
    <row r="28" spans="1:3">
      <c r="A28" s="13" t="s">
        <v>18</v>
      </c>
      <c r="B28" s="14">
        <v>8472483</v>
      </c>
      <c r="C28" s="14">
        <v>5699611</v>
      </c>
    </row>
    <row r="29" spans="1:3">
      <c r="A29" s="13" t="s">
        <v>19</v>
      </c>
      <c r="B29" s="14">
        <v>31878830</v>
      </c>
      <c r="C29" s="14">
        <v>66216338</v>
      </c>
    </row>
    <row r="30" spans="1:3">
      <c r="A30" s="13" t="s">
        <v>20</v>
      </c>
      <c r="B30" s="3">
        <v>719136084</v>
      </c>
      <c r="C30" s="14">
        <v>676373946</v>
      </c>
    </row>
    <row r="31" spans="1:3">
      <c r="A31" s="13" t="s">
        <v>64</v>
      </c>
      <c r="B31" s="14">
        <v>1311541</v>
      </c>
      <c r="C31" s="14">
        <v>1129154</v>
      </c>
    </row>
    <row r="32" spans="1:3" ht="15.75" thickBot="1">
      <c r="A32" s="13" t="s">
        <v>21</v>
      </c>
      <c r="B32" s="15">
        <v>37690629</v>
      </c>
      <c r="C32" s="15">
        <v>21294681</v>
      </c>
    </row>
    <row r="33" spans="1:3" ht="15.75" thickBot="1">
      <c r="A33" s="2" t="s">
        <v>22</v>
      </c>
      <c r="B33" s="16">
        <f>SUM(B27:B32)</f>
        <v>798547396</v>
      </c>
      <c r="C33" s="16">
        <f>SUM(C27:C32)</f>
        <v>770722010</v>
      </c>
    </row>
    <row r="34" spans="1:3" ht="9" customHeight="1" thickTop="1">
      <c r="A34" s="2"/>
      <c r="B34" s="14"/>
      <c r="C34" s="14"/>
    </row>
    <row r="35" spans="1:3">
      <c r="A35" s="2" t="s">
        <v>23</v>
      </c>
      <c r="B35" s="5"/>
      <c r="C35" s="5"/>
    </row>
    <row r="36" spans="1:3">
      <c r="A36" s="2" t="s">
        <v>24</v>
      </c>
      <c r="B36" s="14"/>
      <c r="C36" s="14"/>
    </row>
    <row r="37" spans="1:3">
      <c r="A37" s="13" t="s">
        <v>25</v>
      </c>
      <c r="B37" s="14">
        <v>7050000</v>
      </c>
      <c r="C37" s="14">
        <v>7050000</v>
      </c>
    </row>
    <row r="38" spans="1:3">
      <c r="A38" s="13" t="s">
        <v>26</v>
      </c>
      <c r="B38" s="14">
        <v>220973</v>
      </c>
      <c r="C38" s="14">
        <v>220973</v>
      </c>
    </row>
    <row r="39" spans="1:3" ht="24">
      <c r="A39" s="13" t="s">
        <v>57</v>
      </c>
      <c r="B39" s="14">
        <v>102341</v>
      </c>
      <c r="C39" s="14">
        <v>-1627162</v>
      </c>
    </row>
    <row r="40" spans="1:3" ht="15.75" thickBot="1">
      <c r="A40" s="13" t="s">
        <v>54</v>
      </c>
      <c r="B40" s="15">
        <v>106940810</v>
      </c>
      <c r="C40" s="15">
        <v>112331105</v>
      </c>
    </row>
    <row r="41" spans="1:3" ht="15.75" thickBot="1">
      <c r="A41" s="2" t="s">
        <v>27</v>
      </c>
      <c r="B41" s="15">
        <f>B37+B38+B39+B40</f>
        <v>114314124</v>
      </c>
      <c r="C41" s="15">
        <f>C37+C38+C39+C40</f>
        <v>117974916</v>
      </c>
    </row>
    <row r="42" spans="1:3" ht="15.75" thickBot="1">
      <c r="A42" s="2" t="s">
        <v>28</v>
      </c>
      <c r="B42" s="16">
        <f>B33+B41</f>
        <v>912861520</v>
      </c>
      <c r="C42" s="16">
        <f>C33+C41</f>
        <v>888696926</v>
      </c>
    </row>
    <row r="43" spans="1:3" ht="15.75" thickTop="1">
      <c r="A43" s="2"/>
      <c r="B43" s="18"/>
      <c r="C43" s="6"/>
    </row>
    <row r="44" spans="1:3">
      <c r="A44" s="19" t="s">
        <v>29</v>
      </c>
      <c r="B44" s="2"/>
      <c r="C44" s="20" t="s">
        <v>30</v>
      </c>
    </row>
    <row r="45" spans="1:3">
      <c r="A45" s="21"/>
      <c r="B45" s="22"/>
      <c r="C45" s="23"/>
    </row>
    <row r="46" spans="1:3">
      <c r="A46" s="19" t="s">
        <v>31</v>
      </c>
      <c r="B46" s="22"/>
      <c r="C46" s="24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2" workbookViewId="0">
      <selection activeCell="A5" sqref="A5"/>
    </sheetView>
  </sheetViews>
  <sheetFormatPr defaultRowHeight="15"/>
  <cols>
    <col min="1" max="1" width="39.7109375" customWidth="1"/>
    <col min="2" max="2" width="16" customWidth="1"/>
    <col min="3" max="3" width="16.28515625" customWidth="1"/>
    <col min="250" max="250" width="39.7109375" customWidth="1"/>
    <col min="251" max="251" width="16" customWidth="1"/>
    <col min="252" max="252" width="16.28515625" customWidth="1"/>
    <col min="253" max="253" width="14.85546875" customWidth="1"/>
    <col min="506" max="506" width="39.7109375" customWidth="1"/>
    <col min="507" max="507" width="16" customWidth="1"/>
    <col min="508" max="508" width="16.28515625" customWidth="1"/>
    <col min="509" max="509" width="14.85546875" customWidth="1"/>
    <col min="762" max="762" width="39.7109375" customWidth="1"/>
    <col min="763" max="763" width="16" customWidth="1"/>
    <col min="764" max="764" width="16.28515625" customWidth="1"/>
    <col min="765" max="765" width="14.85546875" customWidth="1"/>
    <col min="1018" max="1018" width="39.7109375" customWidth="1"/>
    <col min="1019" max="1019" width="16" customWidth="1"/>
    <col min="1020" max="1020" width="16.28515625" customWidth="1"/>
    <col min="1021" max="1021" width="14.85546875" customWidth="1"/>
    <col min="1274" max="1274" width="39.7109375" customWidth="1"/>
    <col min="1275" max="1275" width="16" customWidth="1"/>
    <col min="1276" max="1276" width="16.28515625" customWidth="1"/>
    <col min="1277" max="1277" width="14.85546875" customWidth="1"/>
    <col min="1530" max="1530" width="39.7109375" customWidth="1"/>
    <col min="1531" max="1531" width="16" customWidth="1"/>
    <col min="1532" max="1532" width="16.28515625" customWidth="1"/>
    <col min="1533" max="1533" width="14.85546875" customWidth="1"/>
    <col min="1786" max="1786" width="39.7109375" customWidth="1"/>
    <col min="1787" max="1787" width="16" customWidth="1"/>
    <col min="1788" max="1788" width="16.28515625" customWidth="1"/>
    <col min="1789" max="1789" width="14.85546875" customWidth="1"/>
    <col min="2042" max="2042" width="39.7109375" customWidth="1"/>
    <col min="2043" max="2043" width="16" customWidth="1"/>
    <col min="2044" max="2044" width="16.28515625" customWidth="1"/>
    <col min="2045" max="2045" width="14.85546875" customWidth="1"/>
    <col min="2298" max="2298" width="39.7109375" customWidth="1"/>
    <col min="2299" max="2299" width="16" customWidth="1"/>
    <col min="2300" max="2300" width="16.28515625" customWidth="1"/>
    <col min="2301" max="2301" width="14.85546875" customWidth="1"/>
    <col min="2554" max="2554" width="39.7109375" customWidth="1"/>
    <col min="2555" max="2555" width="16" customWidth="1"/>
    <col min="2556" max="2556" width="16.28515625" customWidth="1"/>
    <col min="2557" max="2557" width="14.85546875" customWidth="1"/>
    <col min="2810" max="2810" width="39.7109375" customWidth="1"/>
    <col min="2811" max="2811" width="16" customWidth="1"/>
    <col min="2812" max="2812" width="16.28515625" customWidth="1"/>
    <col min="2813" max="2813" width="14.85546875" customWidth="1"/>
    <col min="3066" max="3066" width="39.7109375" customWidth="1"/>
    <col min="3067" max="3067" width="16" customWidth="1"/>
    <col min="3068" max="3068" width="16.28515625" customWidth="1"/>
    <col min="3069" max="3069" width="14.85546875" customWidth="1"/>
    <col min="3322" max="3322" width="39.7109375" customWidth="1"/>
    <col min="3323" max="3323" width="16" customWidth="1"/>
    <col min="3324" max="3324" width="16.28515625" customWidth="1"/>
    <col min="3325" max="3325" width="14.85546875" customWidth="1"/>
    <col min="3578" max="3578" width="39.7109375" customWidth="1"/>
    <col min="3579" max="3579" width="16" customWidth="1"/>
    <col min="3580" max="3580" width="16.28515625" customWidth="1"/>
    <col min="3581" max="3581" width="14.85546875" customWidth="1"/>
    <col min="3834" max="3834" width="39.7109375" customWidth="1"/>
    <col min="3835" max="3835" width="16" customWidth="1"/>
    <col min="3836" max="3836" width="16.28515625" customWidth="1"/>
    <col min="3837" max="3837" width="14.85546875" customWidth="1"/>
    <col min="4090" max="4090" width="39.7109375" customWidth="1"/>
    <col min="4091" max="4091" width="16" customWidth="1"/>
    <col min="4092" max="4092" width="16.28515625" customWidth="1"/>
    <col min="4093" max="4093" width="14.85546875" customWidth="1"/>
    <col min="4346" max="4346" width="39.7109375" customWidth="1"/>
    <col min="4347" max="4347" width="16" customWidth="1"/>
    <col min="4348" max="4348" width="16.28515625" customWidth="1"/>
    <col min="4349" max="4349" width="14.85546875" customWidth="1"/>
    <col min="4602" max="4602" width="39.7109375" customWidth="1"/>
    <col min="4603" max="4603" width="16" customWidth="1"/>
    <col min="4604" max="4604" width="16.28515625" customWidth="1"/>
    <col min="4605" max="4605" width="14.85546875" customWidth="1"/>
    <col min="4858" max="4858" width="39.7109375" customWidth="1"/>
    <col min="4859" max="4859" width="16" customWidth="1"/>
    <col min="4860" max="4860" width="16.28515625" customWidth="1"/>
    <col min="4861" max="4861" width="14.85546875" customWidth="1"/>
    <col min="5114" max="5114" width="39.7109375" customWidth="1"/>
    <col min="5115" max="5115" width="16" customWidth="1"/>
    <col min="5116" max="5116" width="16.28515625" customWidth="1"/>
    <col min="5117" max="5117" width="14.85546875" customWidth="1"/>
    <col min="5370" max="5370" width="39.7109375" customWidth="1"/>
    <col min="5371" max="5371" width="16" customWidth="1"/>
    <col min="5372" max="5372" width="16.28515625" customWidth="1"/>
    <col min="5373" max="5373" width="14.85546875" customWidth="1"/>
    <col min="5626" max="5626" width="39.7109375" customWidth="1"/>
    <col min="5627" max="5627" width="16" customWidth="1"/>
    <col min="5628" max="5628" width="16.28515625" customWidth="1"/>
    <col min="5629" max="5629" width="14.85546875" customWidth="1"/>
    <col min="5882" max="5882" width="39.7109375" customWidth="1"/>
    <col min="5883" max="5883" width="16" customWidth="1"/>
    <col min="5884" max="5884" width="16.28515625" customWidth="1"/>
    <col min="5885" max="5885" width="14.85546875" customWidth="1"/>
    <col min="6138" max="6138" width="39.7109375" customWidth="1"/>
    <col min="6139" max="6139" width="16" customWidth="1"/>
    <col min="6140" max="6140" width="16.28515625" customWidth="1"/>
    <col min="6141" max="6141" width="14.85546875" customWidth="1"/>
    <col min="6394" max="6394" width="39.7109375" customWidth="1"/>
    <col min="6395" max="6395" width="16" customWidth="1"/>
    <col min="6396" max="6396" width="16.28515625" customWidth="1"/>
    <col min="6397" max="6397" width="14.85546875" customWidth="1"/>
    <col min="6650" max="6650" width="39.7109375" customWidth="1"/>
    <col min="6651" max="6651" width="16" customWidth="1"/>
    <col min="6652" max="6652" width="16.28515625" customWidth="1"/>
    <col min="6653" max="6653" width="14.85546875" customWidth="1"/>
    <col min="6906" max="6906" width="39.7109375" customWidth="1"/>
    <col min="6907" max="6907" width="16" customWidth="1"/>
    <col min="6908" max="6908" width="16.28515625" customWidth="1"/>
    <col min="6909" max="6909" width="14.85546875" customWidth="1"/>
    <col min="7162" max="7162" width="39.7109375" customWidth="1"/>
    <col min="7163" max="7163" width="16" customWidth="1"/>
    <col min="7164" max="7164" width="16.28515625" customWidth="1"/>
    <col min="7165" max="7165" width="14.85546875" customWidth="1"/>
    <col min="7418" max="7418" width="39.7109375" customWidth="1"/>
    <col min="7419" max="7419" width="16" customWidth="1"/>
    <col min="7420" max="7420" width="16.28515625" customWidth="1"/>
    <col min="7421" max="7421" width="14.85546875" customWidth="1"/>
    <col min="7674" max="7674" width="39.7109375" customWidth="1"/>
    <col min="7675" max="7675" width="16" customWidth="1"/>
    <col min="7676" max="7676" width="16.28515625" customWidth="1"/>
    <col min="7677" max="7677" width="14.85546875" customWidth="1"/>
    <col min="7930" max="7930" width="39.7109375" customWidth="1"/>
    <col min="7931" max="7931" width="16" customWidth="1"/>
    <col min="7932" max="7932" width="16.28515625" customWidth="1"/>
    <col min="7933" max="7933" width="14.85546875" customWidth="1"/>
    <col min="8186" max="8186" width="39.7109375" customWidth="1"/>
    <col min="8187" max="8187" width="16" customWidth="1"/>
    <col min="8188" max="8188" width="16.28515625" customWidth="1"/>
    <col min="8189" max="8189" width="14.85546875" customWidth="1"/>
    <col min="8442" max="8442" width="39.7109375" customWidth="1"/>
    <col min="8443" max="8443" width="16" customWidth="1"/>
    <col min="8444" max="8444" width="16.28515625" customWidth="1"/>
    <col min="8445" max="8445" width="14.85546875" customWidth="1"/>
    <col min="8698" max="8698" width="39.7109375" customWidth="1"/>
    <col min="8699" max="8699" width="16" customWidth="1"/>
    <col min="8700" max="8700" width="16.28515625" customWidth="1"/>
    <col min="8701" max="8701" width="14.85546875" customWidth="1"/>
    <col min="8954" max="8954" width="39.7109375" customWidth="1"/>
    <col min="8955" max="8955" width="16" customWidth="1"/>
    <col min="8956" max="8956" width="16.28515625" customWidth="1"/>
    <col min="8957" max="8957" width="14.85546875" customWidth="1"/>
    <col min="9210" max="9210" width="39.7109375" customWidth="1"/>
    <col min="9211" max="9211" width="16" customWidth="1"/>
    <col min="9212" max="9212" width="16.28515625" customWidth="1"/>
    <col min="9213" max="9213" width="14.85546875" customWidth="1"/>
    <col min="9466" max="9466" width="39.7109375" customWidth="1"/>
    <col min="9467" max="9467" width="16" customWidth="1"/>
    <col min="9468" max="9468" width="16.28515625" customWidth="1"/>
    <col min="9469" max="9469" width="14.85546875" customWidth="1"/>
    <col min="9722" max="9722" width="39.7109375" customWidth="1"/>
    <col min="9723" max="9723" width="16" customWidth="1"/>
    <col min="9724" max="9724" width="16.28515625" customWidth="1"/>
    <col min="9725" max="9725" width="14.85546875" customWidth="1"/>
    <col min="9978" max="9978" width="39.7109375" customWidth="1"/>
    <col min="9979" max="9979" width="16" customWidth="1"/>
    <col min="9980" max="9980" width="16.28515625" customWidth="1"/>
    <col min="9981" max="9981" width="14.85546875" customWidth="1"/>
    <col min="10234" max="10234" width="39.7109375" customWidth="1"/>
    <col min="10235" max="10235" width="16" customWidth="1"/>
    <col min="10236" max="10236" width="16.28515625" customWidth="1"/>
    <col min="10237" max="10237" width="14.85546875" customWidth="1"/>
    <col min="10490" max="10490" width="39.7109375" customWidth="1"/>
    <col min="10491" max="10491" width="16" customWidth="1"/>
    <col min="10492" max="10492" width="16.28515625" customWidth="1"/>
    <col min="10493" max="10493" width="14.85546875" customWidth="1"/>
    <col min="10746" max="10746" width="39.7109375" customWidth="1"/>
    <col min="10747" max="10747" width="16" customWidth="1"/>
    <col min="10748" max="10748" width="16.28515625" customWidth="1"/>
    <col min="10749" max="10749" width="14.85546875" customWidth="1"/>
    <col min="11002" max="11002" width="39.7109375" customWidth="1"/>
    <col min="11003" max="11003" width="16" customWidth="1"/>
    <col min="11004" max="11004" width="16.28515625" customWidth="1"/>
    <col min="11005" max="11005" width="14.85546875" customWidth="1"/>
    <col min="11258" max="11258" width="39.7109375" customWidth="1"/>
    <col min="11259" max="11259" width="16" customWidth="1"/>
    <col min="11260" max="11260" width="16.28515625" customWidth="1"/>
    <col min="11261" max="11261" width="14.85546875" customWidth="1"/>
    <col min="11514" max="11514" width="39.7109375" customWidth="1"/>
    <col min="11515" max="11515" width="16" customWidth="1"/>
    <col min="11516" max="11516" width="16.28515625" customWidth="1"/>
    <col min="11517" max="11517" width="14.85546875" customWidth="1"/>
    <col min="11770" max="11770" width="39.7109375" customWidth="1"/>
    <col min="11771" max="11771" width="16" customWidth="1"/>
    <col min="11772" max="11772" width="16.28515625" customWidth="1"/>
    <col min="11773" max="11773" width="14.85546875" customWidth="1"/>
    <col min="12026" max="12026" width="39.7109375" customWidth="1"/>
    <col min="12027" max="12027" width="16" customWidth="1"/>
    <col min="12028" max="12028" width="16.28515625" customWidth="1"/>
    <col min="12029" max="12029" width="14.85546875" customWidth="1"/>
    <col min="12282" max="12282" width="39.7109375" customWidth="1"/>
    <col min="12283" max="12283" width="16" customWidth="1"/>
    <col min="12284" max="12284" width="16.28515625" customWidth="1"/>
    <col min="12285" max="12285" width="14.85546875" customWidth="1"/>
    <col min="12538" max="12538" width="39.7109375" customWidth="1"/>
    <col min="12539" max="12539" width="16" customWidth="1"/>
    <col min="12540" max="12540" width="16.28515625" customWidth="1"/>
    <col min="12541" max="12541" width="14.85546875" customWidth="1"/>
    <col min="12794" max="12794" width="39.7109375" customWidth="1"/>
    <col min="12795" max="12795" width="16" customWidth="1"/>
    <col min="12796" max="12796" width="16.28515625" customWidth="1"/>
    <col min="12797" max="12797" width="14.85546875" customWidth="1"/>
    <col min="13050" max="13050" width="39.7109375" customWidth="1"/>
    <col min="13051" max="13051" width="16" customWidth="1"/>
    <col min="13052" max="13052" width="16.28515625" customWidth="1"/>
    <col min="13053" max="13053" width="14.85546875" customWidth="1"/>
    <col min="13306" max="13306" width="39.7109375" customWidth="1"/>
    <col min="13307" max="13307" width="16" customWidth="1"/>
    <col min="13308" max="13308" width="16.28515625" customWidth="1"/>
    <col min="13309" max="13309" width="14.85546875" customWidth="1"/>
    <col min="13562" max="13562" width="39.7109375" customWidth="1"/>
    <col min="13563" max="13563" width="16" customWidth="1"/>
    <col min="13564" max="13564" width="16.28515625" customWidth="1"/>
    <col min="13565" max="13565" width="14.85546875" customWidth="1"/>
    <col min="13818" max="13818" width="39.7109375" customWidth="1"/>
    <col min="13819" max="13819" width="16" customWidth="1"/>
    <col min="13820" max="13820" width="16.28515625" customWidth="1"/>
    <col min="13821" max="13821" width="14.85546875" customWidth="1"/>
    <col min="14074" max="14074" width="39.7109375" customWidth="1"/>
    <col min="14075" max="14075" width="16" customWidth="1"/>
    <col min="14076" max="14076" width="16.28515625" customWidth="1"/>
    <col min="14077" max="14077" width="14.85546875" customWidth="1"/>
    <col min="14330" max="14330" width="39.7109375" customWidth="1"/>
    <col min="14331" max="14331" width="16" customWidth="1"/>
    <col min="14332" max="14332" width="16.28515625" customWidth="1"/>
    <col min="14333" max="14333" width="14.85546875" customWidth="1"/>
    <col min="14586" max="14586" width="39.7109375" customWidth="1"/>
    <col min="14587" max="14587" width="16" customWidth="1"/>
    <col min="14588" max="14588" width="16.28515625" customWidth="1"/>
    <col min="14589" max="14589" width="14.85546875" customWidth="1"/>
    <col min="14842" max="14842" width="39.7109375" customWidth="1"/>
    <col min="14843" max="14843" width="16" customWidth="1"/>
    <col min="14844" max="14844" width="16.28515625" customWidth="1"/>
    <col min="14845" max="14845" width="14.85546875" customWidth="1"/>
    <col min="15098" max="15098" width="39.7109375" customWidth="1"/>
    <col min="15099" max="15099" width="16" customWidth="1"/>
    <col min="15100" max="15100" width="16.28515625" customWidth="1"/>
    <col min="15101" max="15101" width="14.85546875" customWidth="1"/>
    <col min="15354" max="15354" width="39.7109375" customWidth="1"/>
    <col min="15355" max="15355" width="16" customWidth="1"/>
    <col min="15356" max="15356" width="16.28515625" customWidth="1"/>
    <col min="15357" max="15357" width="14.85546875" customWidth="1"/>
    <col min="15610" max="15610" width="39.7109375" customWidth="1"/>
    <col min="15611" max="15611" width="16" customWidth="1"/>
    <col min="15612" max="15612" width="16.28515625" customWidth="1"/>
    <col min="15613" max="15613" width="14.85546875" customWidth="1"/>
    <col min="15866" max="15866" width="39.7109375" customWidth="1"/>
    <col min="15867" max="15867" width="16" customWidth="1"/>
    <col min="15868" max="15868" width="16.28515625" customWidth="1"/>
    <col min="15869" max="15869" width="14.85546875" customWidth="1"/>
    <col min="16122" max="16122" width="39.7109375" customWidth="1"/>
    <col min="16123" max="16123" width="16" customWidth="1"/>
    <col min="16124" max="16124" width="16.28515625" customWidth="1"/>
    <col min="16125" max="16125" width="14.85546875" customWidth="1"/>
  </cols>
  <sheetData>
    <row r="1" spans="1:3">
      <c r="A1" s="2"/>
      <c r="B1" s="6"/>
      <c r="C1" s="6"/>
    </row>
    <row r="2" spans="1:3">
      <c r="A2" s="8" t="s">
        <v>0</v>
      </c>
      <c r="B2" s="6"/>
      <c r="C2" s="6"/>
    </row>
    <row r="3" spans="1:3">
      <c r="A3" s="1"/>
      <c r="B3" s="6"/>
      <c r="C3" s="6"/>
    </row>
    <row r="4" spans="1:3">
      <c r="A4" s="9" t="s">
        <v>33</v>
      </c>
      <c r="B4" s="6"/>
      <c r="C4" s="6"/>
    </row>
    <row r="5" spans="1:3">
      <c r="A5" s="9" t="s">
        <v>61</v>
      </c>
      <c r="B5" s="6"/>
      <c r="C5" s="6"/>
    </row>
    <row r="6" spans="1:3">
      <c r="A6" s="10" t="s">
        <v>2</v>
      </c>
      <c r="B6" s="6"/>
      <c r="C6" s="6"/>
    </row>
    <row r="7" spans="1:3">
      <c r="A7" s="10" t="s">
        <v>3</v>
      </c>
      <c r="B7" s="6"/>
      <c r="C7" s="6"/>
    </row>
    <row r="9" spans="1:3">
      <c r="B9" s="33" t="s">
        <v>34</v>
      </c>
      <c r="C9" s="34" t="s">
        <v>34</v>
      </c>
    </row>
    <row r="10" spans="1:3">
      <c r="A10" s="12"/>
      <c r="B10" s="25" t="s">
        <v>59</v>
      </c>
      <c r="C10" s="35" t="s">
        <v>55</v>
      </c>
    </row>
    <row r="11" spans="1:3">
      <c r="A11" s="13" t="s">
        <v>35</v>
      </c>
      <c r="B11" s="14">
        <v>25188112</v>
      </c>
      <c r="C11" s="3">
        <v>21882953</v>
      </c>
    </row>
    <row r="12" spans="1:3" ht="15.75" thickBot="1">
      <c r="A12" s="13" t="s">
        <v>36</v>
      </c>
      <c r="B12" s="15">
        <v>-11596991.107960001</v>
      </c>
      <c r="C12" s="4">
        <v>-9753846</v>
      </c>
    </row>
    <row r="13" spans="1:3" ht="24">
      <c r="A13" s="2" t="s">
        <v>53</v>
      </c>
      <c r="B13" s="5">
        <v>13591120.892039999</v>
      </c>
      <c r="C13" s="26">
        <v>12129107</v>
      </c>
    </row>
    <row r="14" spans="1:3" ht="15.75" thickBot="1">
      <c r="A14" s="27" t="s">
        <v>37</v>
      </c>
      <c r="B14" s="4">
        <v>-723058</v>
      </c>
      <c r="C14" s="4">
        <v>-768042</v>
      </c>
    </row>
    <row r="15" spans="1:3" ht="15.75" thickBot="1">
      <c r="A15" s="2" t="s">
        <v>38</v>
      </c>
      <c r="B15" s="28">
        <v>12868062.892039999</v>
      </c>
      <c r="C15" s="29">
        <v>11361065</v>
      </c>
    </row>
    <row r="16" spans="1:3">
      <c r="A16" s="13"/>
      <c r="B16" s="14"/>
      <c r="C16" s="26"/>
    </row>
    <row r="17" spans="1:3">
      <c r="A17" s="13" t="s">
        <v>39</v>
      </c>
      <c r="B17" s="14">
        <v>1300459</v>
      </c>
      <c r="C17" s="3">
        <v>1563195</v>
      </c>
    </row>
    <row r="18" spans="1:3" ht="15.75" thickBot="1">
      <c r="A18" s="13" t="s">
        <v>40</v>
      </c>
      <c r="B18" s="15">
        <v>-1068413</v>
      </c>
      <c r="C18" s="4">
        <v>-1562360</v>
      </c>
    </row>
    <row r="19" spans="1:3" ht="15.75" thickBot="1">
      <c r="A19" s="2" t="s">
        <v>41</v>
      </c>
      <c r="B19" s="28">
        <v>232046</v>
      </c>
      <c r="C19" s="29">
        <v>835</v>
      </c>
    </row>
    <row r="20" spans="1:3">
      <c r="A20" s="13"/>
      <c r="B20" s="14"/>
      <c r="C20" s="26"/>
    </row>
    <row r="21" spans="1:3" ht="24">
      <c r="A21" s="13" t="s">
        <v>42</v>
      </c>
      <c r="B21" s="14">
        <v>-361990</v>
      </c>
      <c r="C21" s="3">
        <v>50689</v>
      </c>
    </row>
    <row r="22" spans="1:3" ht="24">
      <c r="A22" s="13" t="s">
        <v>43</v>
      </c>
      <c r="B22" s="14">
        <v>1955</v>
      </c>
      <c r="C22" s="3">
        <v>6623</v>
      </c>
    </row>
    <row r="23" spans="1:3">
      <c r="A23" s="13" t="s">
        <v>44</v>
      </c>
      <c r="B23" s="14">
        <v>1650725</v>
      </c>
      <c r="C23" s="3">
        <v>1937098</v>
      </c>
    </row>
    <row r="24" spans="1:3" ht="15.75" thickBot="1">
      <c r="A24" s="13" t="s">
        <v>45</v>
      </c>
      <c r="B24" s="15">
        <v>49724</v>
      </c>
      <c r="C24" s="4">
        <v>21887</v>
      </c>
    </row>
    <row r="25" spans="1:3" ht="15.75" thickBot="1">
      <c r="A25" s="2" t="s">
        <v>46</v>
      </c>
      <c r="B25" s="28">
        <v>1340414</v>
      </c>
      <c r="C25" s="29">
        <v>2016297</v>
      </c>
    </row>
    <row r="26" spans="1:3">
      <c r="A26" s="2"/>
      <c r="B26" s="14"/>
      <c r="C26" s="26"/>
    </row>
    <row r="27" spans="1:3">
      <c r="A27" s="13" t="s">
        <v>47</v>
      </c>
      <c r="B27" s="14">
        <v>-3845678.8920399998</v>
      </c>
      <c r="C27" s="3">
        <v>-3383253</v>
      </c>
    </row>
    <row r="28" spans="1:3" ht="15.75" thickBot="1">
      <c r="A28" s="13" t="s">
        <v>48</v>
      </c>
      <c r="B28" s="15">
        <v>1931074</v>
      </c>
      <c r="C28" s="4">
        <v>41308</v>
      </c>
    </row>
    <row r="29" spans="1:3" ht="15.75" thickBot="1">
      <c r="A29" s="2" t="s">
        <v>49</v>
      </c>
      <c r="B29" s="28">
        <v>-1914604.8920399998</v>
      </c>
      <c r="C29" s="29">
        <v>-3341945</v>
      </c>
    </row>
    <row r="30" spans="1:3">
      <c r="A30" s="2"/>
      <c r="B30" s="14"/>
      <c r="C30" s="26"/>
    </row>
    <row r="31" spans="1:3">
      <c r="A31" s="2" t="s">
        <v>50</v>
      </c>
      <c r="B31" s="5">
        <v>12525918</v>
      </c>
      <c r="C31" s="26">
        <v>10036252</v>
      </c>
    </row>
    <row r="32" spans="1:3" ht="15.75" thickBot="1">
      <c r="A32" s="13" t="s">
        <v>51</v>
      </c>
      <c r="B32" s="15">
        <v>-916197</v>
      </c>
      <c r="C32" s="4">
        <v>-716369</v>
      </c>
    </row>
    <row r="33" spans="1:3" ht="15.75" thickBot="1">
      <c r="A33" s="2" t="s">
        <v>52</v>
      </c>
      <c r="B33" s="16">
        <v>11609721</v>
      </c>
      <c r="C33" s="30">
        <v>9319883</v>
      </c>
    </row>
    <row r="34" spans="1:3" ht="15.75" thickTop="1">
      <c r="A34" s="2"/>
      <c r="B34" s="31"/>
      <c r="C34" s="32"/>
    </row>
    <row r="35" spans="1:3">
      <c r="A35" s="36" t="s">
        <v>65</v>
      </c>
      <c r="B35" s="37"/>
      <c r="C35" s="37"/>
    </row>
    <row r="36" spans="1:3" ht="25.5">
      <c r="A36" s="36" t="s">
        <v>66</v>
      </c>
      <c r="B36" s="37"/>
      <c r="C36" s="37"/>
    </row>
    <row r="37" spans="1:3" ht="38.25">
      <c r="A37" s="38" t="s">
        <v>67</v>
      </c>
      <c r="B37" s="39">
        <v>1731459</v>
      </c>
      <c r="C37" s="40">
        <v>1999785</v>
      </c>
    </row>
    <row r="38" spans="1:3">
      <c r="A38" s="38" t="s">
        <v>68</v>
      </c>
      <c r="B38" s="39">
        <v>1</v>
      </c>
      <c r="C38" s="40">
        <v>-18</v>
      </c>
    </row>
    <row r="39" spans="1:3" ht="38.25">
      <c r="A39" s="38" t="s">
        <v>69</v>
      </c>
      <c r="B39" s="41">
        <v>-1955</v>
      </c>
      <c r="C39" s="40">
        <v>-6623</v>
      </c>
    </row>
    <row r="40" spans="1:3" ht="15.75" thickBot="1">
      <c r="A40" s="38"/>
      <c r="B40" s="42"/>
      <c r="C40" s="43"/>
    </row>
    <row r="41" spans="1:3" ht="15.75" thickBot="1">
      <c r="A41" s="36" t="s">
        <v>65</v>
      </c>
      <c r="B41" s="44">
        <f>SUM(B37:B39)</f>
        <v>1729505</v>
      </c>
      <c r="C41" s="45">
        <f>SUM(C37:C39)</f>
        <v>1993144</v>
      </c>
    </row>
    <row r="42" spans="1:3">
      <c r="A42" s="36"/>
      <c r="B42" s="37"/>
      <c r="C42" s="37"/>
    </row>
    <row r="43" spans="1:3" ht="15.75" thickBot="1">
      <c r="A43" s="36" t="s">
        <v>70</v>
      </c>
      <c r="B43" s="46">
        <f>B33+B41</f>
        <v>13339226</v>
      </c>
      <c r="C43" s="47">
        <f>C33+C41</f>
        <v>11313027</v>
      </c>
    </row>
    <row r="44" spans="1:3" ht="15.75" thickTop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A4" sqref="A4:C4"/>
    </sheetView>
  </sheetViews>
  <sheetFormatPr defaultRowHeight="15"/>
  <cols>
    <col min="1" max="1" width="54.5703125" customWidth="1"/>
    <col min="2" max="3" width="16.5703125" customWidth="1"/>
    <col min="4" max="4" width="10.28515625" bestFit="1" customWidth="1"/>
    <col min="5" max="5" width="12.7109375" customWidth="1"/>
  </cols>
  <sheetData>
    <row r="1" spans="1:4">
      <c r="A1" s="48" t="s">
        <v>71</v>
      </c>
      <c r="B1" s="49"/>
      <c r="C1" s="50"/>
    </row>
    <row r="2" spans="1:4">
      <c r="A2" s="51"/>
      <c r="B2" s="49"/>
      <c r="C2" s="50"/>
    </row>
    <row r="3" spans="1:4">
      <c r="A3" s="52" t="s">
        <v>72</v>
      </c>
      <c r="B3" s="49"/>
      <c r="C3" s="50"/>
    </row>
    <row r="4" spans="1:4">
      <c r="A4" s="125" t="s">
        <v>125</v>
      </c>
      <c r="B4" s="126"/>
      <c r="C4" s="126"/>
    </row>
    <row r="5" spans="1:4">
      <c r="A5" s="53" t="s">
        <v>2</v>
      </c>
      <c r="B5" s="49"/>
      <c r="C5" s="50"/>
    </row>
    <row r="6" spans="1:4">
      <c r="A6" s="127"/>
      <c r="B6" s="54" t="s">
        <v>73</v>
      </c>
      <c r="C6" s="54" t="s">
        <v>73</v>
      </c>
    </row>
    <row r="7" spans="1:4">
      <c r="A7" s="127"/>
      <c r="B7" s="54" t="s">
        <v>131</v>
      </c>
      <c r="C7" s="54" t="s">
        <v>74</v>
      </c>
    </row>
    <row r="8" spans="1:4">
      <c r="A8" s="55"/>
      <c r="B8" s="54"/>
      <c r="C8" s="54"/>
    </row>
    <row r="9" spans="1:4">
      <c r="A9" s="56" t="s">
        <v>75</v>
      </c>
      <c r="B9" s="57"/>
      <c r="C9" s="58"/>
    </row>
    <row r="10" spans="1:4">
      <c r="A10" s="59"/>
      <c r="B10" s="60"/>
      <c r="C10" s="58"/>
    </row>
    <row r="11" spans="1:4">
      <c r="A11" s="13" t="s">
        <v>76</v>
      </c>
      <c r="B11" s="61">
        <v>24591036</v>
      </c>
      <c r="C11" s="61">
        <v>18127643</v>
      </c>
      <c r="D11" s="124"/>
    </row>
    <row r="12" spans="1:4">
      <c r="A12" s="13" t="s">
        <v>77</v>
      </c>
      <c r="B12" s="3">
        <v>-10824674</v>
      </c>
      <c r="C12" s="3">
        <v>-9609797</v>
      </c>
      <c r="D12" s="124"/>
    </row>
    <row r="13" spans="1:4">
      <c r="A13" s="13" t="s">
        <v>78</v>
      </c>
      <c r="B13" s="62">
        <v>1298567</v>
      </c>
      <c r="C13" s="63">
        <v>1560289</v>
      </c>
      <c r="D13" s="124"/>
    </row>
    <row r="14" spans="1:4">
      <c r="A14" s="13" t="s">
        <v>79</v>
      </c>
      <c r="B14" s="3">
        <v>-985598</v>
      </c>
      <c r="C14" s="3">
        <v>-1562360</v>
      </c>
      <c r="D14" s="124"/>
    </row>
    <row r="15" spans="1:4" ht="24">
      <c r="A15" s="59" t="s">
        <v>80</v>
      </c>
      <c r="B15" s="62">
        <v>-357135</v>
      </c>
      <c r="C15" s="3">
        <v>51796</v>
      </c>
      <c r="D15" s="124"/>
    </row>
    <row r="16" spans="1:4">
      <c r="A16" s="13" t="s">
        <v>81</v>
      </c>
      <c r="B16" s="62">
        <v>1650725</v>
      </c>
      <c r="C16" s="63">
        <v>2090666</v>
      </c>
      <c r="D16" s="124"/>
    </row>
    <row r="17" spans="1:4">
      <c r="A17" s="13" t="s">
        <v>45</v>
      </c>
      <c r="B17" s="3">
        <v>26789</v>
      </c>
      <c r="C17" s="3">
        <v>21887</v>
      </c>
      <c r="D17" s="124"/>
    </row>
    <row r="18" spans="1:4">
      <c r="A18" s="59" t="s">
        <v>82</v>
      </c>
      <c r="B18" s="3">
        <v>-3075214</v>
      </c>
      <c r="C18" s="3">
        <v>-3000400</v>
      </c>
      <c r="D18" s="124"/>
    </row>
    <row r="19" spans="1:4" ht="24">
      <c r="A19" s="64" t="s">
        <v>83</v>
      </c>
      <c r="B19" s="3">
        <v>-1024529</v>
      </c>
      <c r="C19" s="3">
        <v>-53986</v>
      </c>
      <c r="D19" s="124"/>
    </row>
    <row r="20" spans="1:4">
      <c r="A20" s="64" t="s">
        <v>84</v>
      </c>
      <c r="B20" s="3">
        <v>-34337508</v>
      </c>
      <c r="C20" s="63">
        <v>19434847</v>
      </c>
      <c r="D20" s="124"/>
    </row>
    <row r="21" spans="1:4" ht="24">
      <c r="A21" s="64" t="s">
        <v>85</v>
      </c>
      <c r="B21" s="62">
        <v>-965526</v>
      </c>
      <c r="C21" s="3">
        <v>703915</v>
      </c>
      <c r="D21" s="124"/>
    </row>
    <row r="22" spans="1:4">
      <c r="A22" s="64" t="s">
        <v>86</v>
      </c>
      <c r="B22" s="3">
        <v>-29386885</v>
      </c>
      <c r="C22" s="3">
        <v>-9635102</v>
      </c>
      <c r="D22" s="124"/>
    </row>
    <row r="23" spans="1:4">
      <c r="A23" s="64" t="s">
        <v>87</v>
      </c>
      <c r="B23" s="3">
        <v>-940187</v>
      </c>
      <c r="C23" s="3">
        <v>-401775</v>
      </c>
      <c r="D23" s="124"/>
    </row>
    <row r="24" spans="1:4">
      <c r="A24" s="64" t="s">
        <v>88</v>
      </c>
      <c r="B24" s="3">
        <v>-527889</v>
      </c>
      <c r="C24" s="3">
        <v>-577290</v>
      </c>
      <c r="D24" s="124"/>
    </row>
    <row r="25" spans="1:4">
      <c r="A25" s="64" t="s">
        <v>89</v>
      </c>
      <c r="B25" s="3">
        <v>2758657</v>
      </c>
      <c r="C25" s="3">
        <v>-617286</v>
      </c>
      <c r="D25" s="124"/>
    </row>
    <row r="26" spans="1:4">
      <c r="A26" s="64" t="s">
        <v>90</v>
      </c>
      <c r="B26" s="63">
        <v>43503270</v>
      </c>
      <c r="C26" s="63">
        <v>-423524</v>
      </c>
      <c r="D26" s="124"/>
    </row>
    <row r="27" spans="1:4" ht="24">
      <c r="A27" s="64" t="s">
        <v>91</v>
      </c>
      <c r="B27" s="3">
        <v>-41885</v>
      </c>
      <c r="C27" s="3">
        <v>10738</v>
      </c>
      <c r="D27" s="124"/>
    </row>
    <row r="28" spans="1:4" ht="24">
      <c r="A28" s="64" t="s">
        <v>92</v>
      </c>
      <c r="B28" s="3">
        <v>49549</v>
      </c>
      <c r="C28" s="3">
        <v>-6082</v>
      </c>
      <c r="D28" s="124"/>
    </row>
    <row r="29" spans="1:4" ht="15.75" thickBot="1">
      <c r="A29" s="65" t="s">
        <v>93</v>
      </c>
      <c r="B29" s="66">
        <v>594233</v>
      </c>
      <c r="C29" s="4">
        <v>11323159</v>
      </c>
      <c r="D29" s="124"/>
    </row>
    <row r="30" spans="1:4" ht="15.75" thickBot="1">
      <c r="A30" s="65" t="s">
        <v>94</v>
      </c>
      <c r="B30" s="67">
        <f>SUM(B11:B29)</f>
        <v>-7994204</v>
      </c>
      <c r="C30" s="67">
        <f>SUM(C11:C29)</f>
        <v>27437338</v>
      </c>
    </row>
    <row r="31" spans="1:4" ht="15.75" thickBot="1">
      <c r="A31" s="65" t="s">
        <v>95</v>
      </c>
      <c r="B31" s="68">
        <v>-1621216</v>
      </c>
      <c r="C31" s="68">
        <v>-605910</v>
      </c>
    </row>
    <row r="32" spans="1:4" ht="15.75" thickBot="1">
      <c r="A32" s="69" t="s">
        <v>96</v>
      </c>
      <c r="B32" s="70">
        <f>B30+B31</f>
        <v>-9615420</v>
      </c>
      <c r="C32" s="70">
        <f>C30+C31</f>
        <v>26831428</v>
      </c>
    </row>
    <row r="33" spans="1:7">
      <c r="A33" s="71" t="s">
        <v>97</v>
      </c>
      <c r="B33" s="72"/>
      <c r="C33" s="58"/>
    </row>
    <row r="34" spans="1:7" ht="24">
      <c r="A34" s="64" t="s">
        <v>98</v>
      </c>
      <c r="B34" s="63">
        <v>93670472</v>
      </c>
      <c r="C34" s="63">
        <v>250318973</v>
      </c>
    </row>
    <row r="35" spans="1:7" ht="24">
      <c r="A35" s="64" t="s">
        <v>99</v>
      </c>
      <c r="B35" s="3">
        <v>-125921476</v>
      </c>
      <c r="C35" s="3">
        <v>-300888820</v>
      </c>
    </row>
    <row r="36" spans="1:7">
      <c r="A36" s="64" t="s">
        <v>100</v>
      </c>
      <c r="B36" s="3">
        <v>-46795</v>
      </c>
      <c r="C36" s="3">
        <v>-378799</v>
      </c>
    </row>
    <row r="37" spans="1:7">
      <c r="A37" s="64" t="s">
        <v>132</v>
      </c>
      <c r="B37" s="3">
        <v>22935</v>
      </c>
      <c r="C37" s="3">
        <v>0</v>
      </c>
    </row>
    <row r="38" spans="1:7">
      <c r="A38" s="64" t="s">
        <v>101</v>
      </c>
      <c r="B38" s="3">
        <v>-74919</v>
      </c>
      <c r="C38" s="3">
        <v>-10746</v>
      </c>
    </row>
    <row r="39" spans="1:7">
      <c r="A39" s="73" t="s">
        <v>102</v>
      </c>
      <c r="B39" s="3">
        <v>0</v>
      </c>
      <c r="C39" s="3">
        <v>-23562607</v>
      </c>
    </row>
    <row r="40" spans="1:7">
      <c r="A40" s="73" t="s">
        <v>103</v>
      </c>
      <c r="B40" s="3">
        <v>15256295.15</v>
      </c>
      <c r="C40" s="3">
        <v>19136667</v>
      </c>
    </row>
    <row r="41" spans="1:7" ht="15.75" thickBot="1">
      <c r="A41" s="74" t="s">
        <v>104</v>
      </c>
      <c r="B41" s="30">
        <f>SUM(B34:B40)</f>
        <v>-17093487.850000001</v>
      </c>
      <c r="C41" s="30">
        <f>SUM(C34:C40)</f>
        <v>-55385332</v>
      </c>
    </row>
    <row r="42" spans="1:7">
      <c r="A42" s="56" t="s">
        <v>105</v>
      </c>
      <c r="B42" s="72"/>
      <c r="C42" s="58"/>
    </row>
    <row r="43" spans="1:7">
      <c r="A43" s="73" t="s">
        <v>106</v>
      </c>
      <c r="B43" s="75">
        <v>-88342</v>
      </c>
      <c r="C43" s="75">
        <v>-116317</v>
      </c>
    </row>
    <row r="44" spans="1:7">
      <c r="A44" s="73" t="s">
        <v>107</v>
      </c>
      <c r="B44" s="75">
        <v>0</v>
      </c>
      <c r="C44" s="75">
        <v>0</v>
      </c>
    </row>
    <row r="45" spans="1:7" ht="15.75" thickBot="1">
      <c r="A45" s="74" t="s">
        <v>108</v>
      </c>
      <c r="B45" s="30">
        <f>B43</f>
        <v>-88342</v>
      </c>
      <c r="C45" s="30">
        <f>C43+C44</f>
        <v>-116317</v>
      </c>
    </row>
    <row r="46" spans="1:7" ht="27" thickBot="1">
      <c r="A46" s="76" t="s">
        <v>109</v>
      </c>
      <c r="B46" s="4">
        <v>1292506</v>
      </c>
      <c r="C46" s="4">
        <v>-153118</v>
      </c>
      <c r="G46" s="77"/>
    </row>
    <row r="47" spans="1:7" ht="15.75" thickBot="1">
      <c r="A47" s="78" t="s">
        <v>110</v>
      </c>
      <c r="B47" s="70">
        <f>B32+B41+B45+B46</f>
        <v>-25504743.850000001</v>
      </c>
      <c r="C47" s="70">
        <f>C32+C41+C45+C46</f>
        <v>-28823339</v>
      </c>
    </row>
    <row r="48" spans="1:7" ht="15.75" thickBot="1">
      <c r="A48" s="74" t="s">
        <v>111</v>
      </c>
      <c r="B48" s="70">
        <v>121308225.40197001</v>
      </c>
      <c r="C48" s="70">
        <v>329206317</v>
      </c>
      <c r="D48" s="79"/>
      <c r="E48" s="79"/>
    </row>
    <row r="49" spans="1:3" ht="15.75" thickBot="1">
      <c r="A49" s="74" t="s">
        <v>112</v>
      </c>
      <c r="B49" s="70">
        <f>B47+B48</f>
        <v>95803481.551970005</v>
      </c>
      <c r="C49" s="70">
        <f>C47+C48</f>
        <v>300382978</v>
      </c>
    </row>
    <row r="50" spans="1:3">
      <c r="A50" s="49"/>
      <c r="B50" s="80"/>
      <c r="C50" s="49"/>
    </row>
    <row r="51" spans="1:3">
      <c r="A51" s="56" t="s">
        <v>29</v>
      </c>
      <c r="B51" s="81"/>
      <c r="C51" s="82" t="s">
        <v>30</v>
      </c>
    </row>
    <row r="52" spans="1:3">
      <c r="A52" s="83"/>
      <c r="B52" s="84"/>
      <c r="C52" s="85"/>
    </row>
    <row r="53" spans="1:3">
      <c r="A53" s="56" t="s">
        <v>31</v>
      </c>
      <c r="B53" s="56"/>
      <c r="C53" s="86" t="s">
        <v>113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4" sqref="A4:G4"/>
    </sheetView>
  </sheetViews>
  <sheetFormatPr defaultRowHeight="15"/>
  <cols>
    <col min="1" max="1" width="34.42578125" customWidth="1"/>
    <col min="2" max="7" width="23.42578125" customWidth="1"/>
  </cols>
  <sheetData>
    <row r="1" spans="1:9">
      <c r="A1" s="1" t="s">
        <v>71</v>
      </c>
      <c r="B1" s="87"/>
      <c r="C1" s="88"/>
      <c r="D1" s="89"/>
      <c r="E1" s="89"/>
      <c r="F1" s="89"/>
      <c r="G1" s="89"/>
    </row>
    <row r="2" spans="1:9">
      <c r="A2" s="51"/>
      <c r="B2" s="87"/>
      <c r="C2" s="88"/>
      <c r="D2" s="89"/>
      <c r="E2" s="89"/>
      <c r="F2" s="89"/>
      <c r="G2" s="89"/>
      <c r="H2" s="90"/>
    </row>
    <row r="3" spans="1:9">
      <c r="A3" s="51" t="s">
        <v>114</v>
      </c>
      <c r="B3" s="87"/>
      <c r="C3" s="88"/>
      <c r="D3" s="89"/>
      <c r="E3" s="89"/>
      <c r="F3" s="89"/>
      <c r="G3" s="89"/>
    </row>
    <row r="4" spans="1:9">
      <c r="A4" s="128" t="s">
        <v>125</v>
      </c>
      <c r="B4" s="129"/>
      <c r="C4" s="129"/>
      <c r="D4" s="129"/>
      <c r="E4" s="129"/>
      <c r="F4" s="129"/>
      <c r="G4" s="129"/>
    </row>
    <row r="5" spans="1:9">
      <c r="A5" s="91" t="s">
        <v>2</v>
      </c>
      <c r="B5" s="87"/>
      <c r="C5" s="88"/>
      <c r="D5" s="89"/>
      <c r="E5" s="89"/>
      <c r="F5" s="89"/>
      <c r="G5" s="89"/>
    </row>
    <row r="6" spans="1:9">
      <c r="A6" s="91"/>
      <c r="B6" s="88"/>
      <c r="C6" s="88"/>
      <c r="D6" s="89"/>
      <c r="E6" s="89"/>
      <c r="F6" s="89"/>
      <c r="G6" s="89"/>
    </row>
    <row r="7" spans="1:9" ht="51">
      <c r="A7" s="92"/>
      <c r="B7" s="93" t="s">
        <v>25</v>
      </c>
      <c r="C7" s="93" t="s">
        <v>115</v>
      </c>
      <c r="D7" s="93" t="s">
        <v>116</v>
      </c>
      <c r="E7" s="93" t="s">
        <v>117</v>
      </c>
      <c r="F7" s="93" t="s">
        <v>118</v>
      </c>
      <c r="G7" s="93" t="s">
        <v>119</v>
      </c>
    </row>
    <row r="8" spans="1:9" ht="15.75" thickBot="1">
      <c r="A8" s="94" t="s">
        <v>122</v>
      </c>
      <c r="B8" s="44">
        <v>7050000</v>
      </c>
      <c r="C8" s="44">
        <v>220973</v>
      </c>
      <c r="D8" s="44">
        <v>-4599492</v>
      </c>
      <c r="E8" s="44">
        <v>33256</v>
      </c>
      <c r="F8" s="44">
        <v>92231302</v>
      </c>
      <c r="G8" s="95">
        <f>SUM(B8:F8)</f>
        <v>94936039</v>
      </c>
      <c r="I8" s="96"/>
    </row>
    <row r="9" spans="1:9">
      <c r="A9" s="36"/>
      <c r="B9" s="97"/>
      <c r="C9" s="97"/>
      <c r="D9" s="97"/>
      <c r="E9" s="97"/>
      <c r="F9" s="97"/>
      <c r="G9" s="98"/>
      <c r="I9" s="96"/>
    </row>
    <row r="10" spans="1:9">
      <c r="A10" s="38" t="s">
        <v>128</v>
      </c>
      <c r="B10" s="99"/>
      <c r="C10" s="99"/>
      <c r="D10" s="100"/>
      <c r="E10" s="100"/>
      <c r="F10" s="101">
        <v>-14000031</v>
      </c>
      <c r="G10" s="101">
        <f>SUM(B10:F10)</f>
        <v>-14000031</v>
      </c>
      <c r="H10" s="102"/>
      <c r="I10" s="103"/>
    </row>
    <row r="11" spans="1:9">
      <c r="A11" s="38" t="s">
        <v>129</v>
      </c>
      <c r="B11" s="99"/>
      <c r="C11" s="99"/>
      <c r="D11" s="100"/>
      <c r="E11" s="100"/>
      <c r="F11" s="101">
        <v>34003710</v>
      </c>
      <c r="G11" s="101">
        <f t="shared" ref="G11:G13" si="0">SUM(B11:F11)</f>
        <v>34003710</v>
      </c>
      <c r="H11" s="102"/>
      <c r="I11" s="103"/>
    </row>
    <row r="12" spans="1:9">
      <c r="A12" s="38" t="s">
        <v>130</v>
      </c>
      <c r="B12" s="99"/>
      <c r="C12" s="99"/>
      <c r="D12" s="100"/>
      <c r="E12" s="100">
        <v>62868</v>
      </c>
      <c r="F12" s="101"/>
      <c r="G12" s="101">
        <f t="shared" si="0"/>
        <v>62868</v>
      </c>
      <c r="H12" s="102"/>
      <c r="I12" s="103"/>
    </row>
    <row r="13" spans="1:9">
      <c r="A13" s="38" t="s">
        <v>121</v>
      </c>
      <c r="B13" s="99"/>
      <c r="C13" s="99"/>
      <c r="D13" s="100">
        <v>2972330</v>
      </c>
      <c r="E13" s="100">
        <v>-66</v>
      </c>
      <c r="F13" s="101">
        <v>66</v>
      </c>
      <c r="G13" s="101">
        <f t="shared" si="0"/>
        <v>2972330</v>
      </c>
      <c r="H13" s="102"/>
      <c r="I13" s="103"/>
    </row>
    <row r="14" spans="1:9" ht="15.75" thickBot="1">
      <c r="A14" s="104"/>
      <c r="B14" s="105"/>
      <c r="C14" s="106"/>
      <c r="D14" s="105"/>
      <c r="E14" s="105"/>
      <c r="F14" s="105"/>
      <c r="G14" s="107"/>
      <c r="I14" s="96"/>
    </row>
    <row r="15" spans="1:9" ht="15.75" thickBot="1">
      <c r="A15" s="94" t="s">
        <v>126</v>
      </c>
      <c r="B15" s="108">
        <f>SUM(B8,B10:B13)</f>
        <v>7050000</v>
      </c>
      <c r="C15" s="108">
        <f t="shared" ref="C15:G15" si="1">SUM(C8,C10:C13)</f>
        <v>220973</v>
      </c>
      <c r="D15" s="108">
        <f t="shared" si="1"/>
        <v>-1627162</v>
      </c>
      <c r="E15" s="108">
        <f t="shared" si="1"/>
        <v>96058</v>
      </c>
      <c r="F15" s="108">
        <f t="shared" si="1"/>
        <v>112235047</v>
      </c>
      <c r="G15" s="108">
        <f t="shared" si="1"/>
        <v>117974916</v>
      </c>
      <c r="I15" s="96"/>
    </row>
    <row r="16" spans="1:9">
      <c r="A16" s="36"/>
      <c r="B16" s="109"/>
      <c r="C16" s="110"/>
      <c r="D16" s="109"/>
      <c r="E16" s="109"/>
      <c r="F16" s="109"/>
      <c r="G16" s="111"/>
      <c r="I16" s="96"/>
    </row>
    <row r="17" spans="1:10" ht="15.75" thickBot="1">
      <c r="A17" s="94" t="s">
        <v>126</v>
      </c>
      <c r="B17" s="44">
        <v>7050000</v>
      </c>
      <c r="C17" s="44">
        <v>220973</v>
      </c>
      <c r="D17" s="44">
        <v>-1627162</v>
      </c>
      <c r="E17" s="44">
        <v>96058</v>
      </c>
      <c r="F17" s="44">
        <v>112235047</v>
      </c>
      <c r="G17" s="44">
        <f>SUM(B17:F17)</f>
        <v>117974916</v>
      </c>
      <c r="I17" s="96"/>
    </row>
    <row r="18" spans="1:10">
      <c r="A18" s="36"/>
      <c r="B18" s="97"/>
      <c r="C18" s="97"/>
      <c r="D18" s="97"/>
      <c r="E18" s="97"/>
      <c r="F18" s="97"/>
      <c r="G18" s="98"/>
      <c r="I18" s="96"/>
    </row>
    <row r="19" spans="1:10">
      <c r="A19" s="38" t="s">
        <v>123</v>
      </c>
      <c r="B19" s="99"/>
      <c r="C19" s="99"/>
      <c r="D19" s="100"/>
      <c r="E19" s="100"/>
      <c r="F19" s="101">
        <v>-17000018</v>
      </c>
      <c r="G19" s="101">
        <f>SUM(B19:F19)</f>
        <v>-17000018</v>
      </c>
      <c r="I19" s="96"/>
    </row>
    <row r="20" spans="1:10">
      <c r="A20" s="38" t="s">
        <v>120</v>
      </c>
      <c r="B20" s="99"/>
      <c r="C20" s="99"/>
      <c r="D20" s="100"/>
      <c r="E20" s="100"/>
      <c r="F20" s="101">
        <v>11609721.380599998</v>
      </c>
      <c r="G20" s="101">
        <f t="shared" ref="G20:G21" si="2">SUM(B20:F20)</f>
        <v>11609721.380599998</v>
      </c>
      <c r="J20" s="112"/>
    </row>
    <row r="21" spans="1:10">
      <c r="A21" s="38" t="s">
        <v>121</v>
      </c>
      <c r="B21" s="99"/>
      <c r="C21" s="99"/>
      <c r="D21" s="100">
        <v>1729503</v>
      </c>
      <c r="E21" s="100">
        <v>1</v>
      </c>
      <c r="F21" s="101">
        <v>1</v>
      </c>
      <c r="G21" s="101">
        <f t="shared" si="2"/>
        <v>1729505</v>
      </c>
    </row>
    <row r="22" spans="1:10" ht="15.75" thickBot="1">
      <c r="A22" s="113"/>
      <c r="B22" s="105"/>
      <c r="C22" s="106"/>
      <c r="D22" s="105"/>
      <c r="E22" s="105"/>
      <c r="F22" s="105"/>
      <c r="G22" s="107"/>
      <c r="J22" s="114"/>
    </row>
    <row r="23" spans="1:10" ht="15.75" thickBot="1">
      <c r="A23" s="94" t="s">
        <v>127</v>
      </c>
      <c r="B23" s="108">
        <f>SUM(B17,B19:B21)</f>
        <v>7050000</v>
      </c>
      <c r="C23" s="108">
        <f t="shared" ref="C23:G23" si="3">SUM(C17,C19:C21)</f>
        <v>220973</v>
      </c>
      <c r="D23" s="108">
        <f t="shared" si="3"/>
        <v>102341</v>
      </c>
      <c r="E23" s="108">
        <f t="shared" si="3"/>
        <v>96059</v>
      </c>
      <c r="F23" s="108">
        <f t="shared" si="3"/>
        <v>106844751.38060001</v>
      </c>
      <c r="G23" s="108">
        <f t="shared" si="3"/>
        <v>114314124.38060001</v>
      </c>
    </row>
    <row r="24" spans="1:10">
      <c r="A24" s="89"/>
      <c r="B24" s="89"/>
      <c r="C24" s="89"/>
      <c r="D24" s="89"/>
      <c r="E24" s="89"/>
      <c r="F24" s="89"/>
      <c r="G24" s="89"/>
      <c r="I24" s="96"/>
      <c r="J24" s="112"/>
    </row>
    <row r="25" spans="1:10">
      <c r="A25" s="89"/>
      <c r="B25" s="89"/>
      <c r="C25" s="89"/>
      <c r="D25" s="89"/>
      <c r="E25" s="89"/>
      <c r="F25" s="89"/>
      <c r="G25" s="89"/>
      <c r="I25" s="96"/>
    </row>
    <row r="26" spans="1:10">
      <c r="A26" s="56" t="s">
        <v>29</v>
      </c>
      <c r="B26" s="115"/>
      <c r="C26" s="82" t="s">
        <v>30</v>
      </c>
      <c r="D26" s="116"/>
      <c r="E26" s="117"/>
      <c r="F26" s="36"/>
      <c r="G26" s="2" t="s">
        <v>124</v>
      </c>
      <c r="H26" s="2"/>
      <c r="I26" s="2"/>
      <c r="J26" s="2"/>
    </row>
    <row r="27" spans="1:10">
      <c r="A27" s="83"/>
      <c r="B27" s="118"/>
      <c r="C27" s="85"/>
      <c r="D27" s="119"/>
      <c r="E27" s="120"/>
      <c r="F27" s="120"/>
      <c r="G27" s="121"/>
      <c r="H27" s="121"/>
      <c r="I27" s="121"/>
      <c r="J27" s="121"/>
    </row>
    <row r="28" spans="1:10">
      <c r="A28" s="56" t="s">
        <v>31</v>
      </c>
      <c r="B28" s="115"/>
      <c r="C28" s="86" t="s">
        <v>113</v>
      </c>
      <c r="D28" s="116"/>
      <c r="E28" s="122"/>
      <c r="F28" s="122"/>
      <c r="G28" s="2"/>
      <c r="H28" s="2"/>
      <c r="I28" s="2"/>
      <c r="J28" s="2"/>
    </row>
    <row r="29" spans="1:10">
      <c r="A29" s="49"/>
      <c r="B29" s="49"/>
      <c r="C29" s="130"/>
      <c r="D29" s="131"/>
      <c r="E29" s="123"/>
      <c r="H29" s="112"/>
    </row>
    <row r="30" spans="1:10">
      <c r="A30" s="56"/>
    </row>
    <row r="33" spans="4:5">
      <c r="D33" s="112"/>
      <c r="E33" s="112"/>
    </row>
  </sheetData>
  <mergeCells count="2">
    <mergeCell ref="A4:G4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FP</vt:lpstr>
      <vt:lpstr>PL</vt:lpstr>
      <vt:lpstr>F3</vt:lpstr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2019-10-04T05:41:41Z</cp:lastPrinted>
  <dcterms:created xsi:type="dcterms:W3CDTF">2019-07-10T04:56:56Z</dcterms:created>
  <dcterms:modified xsi:type="dcterms:W3CDTF">2024-05-30T04:36:15Z</dcterms:modified>
</cp:coreProperties>
</file>